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345" windowWidth="14805" windowHeight="7770"/>
  </bookViews>
  <sheets>
    <sheet name="свод" sheetId="9" r:id="rId1"/>
    <sheet name="МП 1" sheetId="10" r:id="rId2"/>
    <sheet name="МП 2" sheetId="11" r:id="rId3"/>
    <sheet name="МП 3" sheetId="12" r:id="rId4"/>
    <sheet name="МП 5" sheetId="14" r:id="rId5"/>
    <sheet name="МП 6" sheetId="15" r:id="rId6"/>
    <sheet name="МП 7" sheetId="16" r:id="rId7"/>
    <sheet name="МП 8" sheetId="17" r:id="rId8"/>
    <sheet name="МП 9" sheetId="18" r:id="rId9"/>
    <sheet name="МП 10" sheetId="19" r:id="rId10"/>
    <sheet name="МП 11" sheetId="20" r:id="rId11"/>
    <sheet name="МП 12" sheetId="21" r:id="rId12"/>
    <sheet name="МП 13" sheetId="22" r:id="rId13"/>
    <sheet name="МП 14" sheetId="23" r:id="rId14"/>
    <sheet name="МП 15" sheetId="24" r:id="rId15"/>
    <sheet name="МП 16" sheetId="25" r:id="rId16"/>
    <sheet name="МП 17" sheetId="26" r:id="rId17"/>
    <sheet name="МП18" sheetId="27" r:id="rId18"/>
  </sheets>
  <definedNames>
    <definedName name="_xlnm._FilterDatabase" localSheetId="0" hidden="1">свод!$A$5:$E$273</definedName>
  </definedNames>
  <calcPr calcId="145621"/>
</workbook>
</file>

<file path=xl/calcChain.xml><?xml version="1.0" encoding="utf-8"?>
<calcChain xmlns="http://schemas.openxmlformats.org/spreadsheetml/2006/main">
  <c r="D274" i="9" l="1"/>
  <c r="E271" i="9"/>
  <c r="D271" i="9"/>
  <c r="E60" i="9"/>
  <c r="D60" i="9"/>
  <c r="D269" i="9" s="1"/>
  <c r="E259" i="9"/>
  <c r="D259" i="9"/>
  <c r="D261" i="9"/>
  <c r="E263" i="9"/>
  <c r="D263" i="9"/>
  <c r="E267" i="9"/>
  <c r="D267" i="9"/>
  <c r="E261" i="9"/>
  <c r="D232" i="9"/>
  <c r="D233" i="9"/>
  <c r="E234" i="9"/>
  <c r="D234" i="9"/>
  <c r="E191" i="9"/>
  <c r="D191" i="9"/>
  <c r="E192" i="9"/>
  <c r="D192" i="9"/>
  <c r="E193" i="9"/>
  <c r="D193" i="9"/>
  <c r="E25" i="27"/>
  <c r="D25" i="27"/>
  <c r="E16" i="27"/>
  <c r="D16" i="27"/>
  <c r="E7" i="27"/>
  <c r="D7" i="27"/>
  <c r="E9" i="27"/>
  <c r="D9" i="27"/>
  <c r="E7" i="25"/>
  <c r="E9" i="25"/>
  <c r="E8" i="25"/>
  <c r="D8" i="25"/>
  <c r="D9" i="25"/>
  <c r="E6" i="21"/>
  <c r="D6" i="21"/>
  <c r="D9" i="21"/>
  <c r="E7" i="21"/>
  <c r="D7" i="21"/>
  <c r="E7" i="12"/>
  <c r="D7" i="12"/>
  <c r="E14" i="10" l="1"/>
  <c r="D14" i="10"/>
  <c r="E10" i="10"/>
  <c r="D10" i="10"/>
  <c r="E206" i="9" l="1"/>
  <c r="E198" i="9" s="1"/>
  <c r="D206" i="9"/>
  <c r="D198" i="9" s="1"/>
  <c r="D8" i="22"/>
  <c r="D7" i="22"/>
  <c r="D6" i="22"/>
  <c r="D13" i="22"/>
  <c r="E7" i="20"/>
  <c r="D7" i="20"/>
  <c r="E24" i="20"/>
  <c r="D24" i="20"/>
  <c r="E8" i="16"/>
  <c r="E7" i="16"/>
  <c r="D11" i="11"/>
  <c r="D5" i="22" l="1"/>
  <c r="E238" i="9"/>
  <c r="D238" i="9"/>
  <c r="E237" i="9"/>
  <c r="E233" i="9" s="1"/>
  <c r="E269" i="9" s="1"/>
  <c r="D237" i="9"/>
  <c r="E236" i="9"/>
  <c r="E232" i="9" s="1"/>
  <c r="D236" i="9"/>
  <c r="E10" i="25"/>
  <c r="D10" i="25"/>
  <c r="E242" i="9"/>
  <c r="D242" i="9"/>
  <c r="E253" i="9"/>
  <c r="E251" i="9" s="1"/>
  <c r="D253" i="9"/>
  <c r="D251" i="9" s="1"/>
  <c r="E249" i="9"/>
  <c r="D249" i="9"/>
  <c r="E248" i="9"/>
  <c r="D248" i="9"/>
  <c r="E245" i="9"/>
  <c r="D245" i="9"/>
  <c r="E244" i="9"/>
  <c r="E240" i="9" s="1"/>
  <c r="D244" i="9"/>
  <c r="F18" i="26"/>
  <c r="E18" i="26"/>
  <c r="F14" i="26"/>
  <c r="E14" i="26"/>
  <c r="F10" i="26"/>
  <c r="E10" i="26"/>
  <c r="F9" i="26"/>
  <c r="E9" i="26"/>
  <c r="F8" i="26"/>
  <c r="F6" i="26" s="1"/>
  <c r="E8" i="26"/>
  <c r="F7" i="26"/>
  <c r="E7" i="26"/>
  <c r="D240" i="9" l="1"/>
  <c r="E235" i="9"/>
  <c r="D235" i="9"/>
  <c r="E247" i="9"/>
  <c r="D241" i="9"/>
  <c r="D247" i="9"/>
  <c r="E241" i="9"/>
  <c r="E239" i="9" s="1"/>
  <c r="E243" i="9"/>
  <c r="D243" i="9"/>
  <c r="E6" i="26"/>
  <c r="E231" i="9" l="1"/>
  <c r="D239" i="9"/>
  <c r="D231" i="9"/>
  <c r="E229" i="9"/>
  <c r="E225" i="9" s="1"/>
  <c r="D229" i="9"/>
  <c r="D225" i="9" s="1"/>
  <c r="F8" i="23"/>
  <c r="E8" i="23"/>
  <c r="F8" i="24"/>
  <c r="E8" i="24"/>
  <c r="E218" i="9"/>
  <c r="D218" i="9"/>
  <c r="F17" i="23"/>
  <c r="E219" i="9" s="1"/>
  <c r="E17" i="23"/>
  <c r="D219" i="9" s="1"/>
  <c r="F13" i="23"/>
  <c r="E13" i="23"/>
  <c r="E22" i="19"/>
  <c r="D22" i="19"/>
  <c r="E113" i="9"/>
  <c r="E112" i="9"/>
  <c r="E111" i="9"/>
  <c r="D113" i="9"/>
  <c r="D112" i="9"/>
  <c r="D111" i="9"/>
  <c r="D8" i="16"/>
  <c r="D14" i="16"/>
  <c r="D18" i="16"/>
  <c r="E76" i="9"/>
  <c r="E72" i="9" s="1"/>
  <c r="E70" i="9" s="1"/>
  <c r="D76" i="9"/>
  <c r="D74" i="9" s="1"/>
  <c r="D6" i="14"/>
  <c r="E8" i="14"/>
  <c r="E6" i="14" s="1"/>
  <c r="D8" i="14"/>
  <c r="E64" i="9"/>
  <c r="D64" i="9"/>
  <c r="D62" i="9" s="1"/>
  <c r="E68" i="9"/>
  <c r="E66" i="9" s="1"/>
  <c r="D68" i="9"/>
  <c r="D66" i="9" s="1"/>
  <c r="E14" i="12"/>
  <c r="D14" i="12"/>
  <c r="E10" i="12"/>
  <c r="D10" i="12"/>
  <c r="E45" i="9"/>
  <c r="D45" i="9"/>
  <c r="E11" i="11"/>
  <c r="E9" i="10"/>
  <c r="E9" i="9" s="1"/>
  <c r="E9" i="16"/>
  <c r="D9" i="16"/>
  <c r="D7" i="16"/>
  <c r="E18" i="16"/>
  <c r="E42" i="9"/>
  <c r="E273" i="9" s="1"/>
  <c r="D7" i="10"/>
  <c r="D49" i="9"/>
  <c r="E11" i="9"/>
  <c r="D140" i="9"/>
  <c r="D141" i="9"/>
  <c r="E78" i="9"/>
  <c r="D78" i="9"/>
  <c r="E9" i="11"/>
  <c r="D9" i="11"/>
  <c r="E7" i="11"/>
  <c r="D7" i="11"/>
  <c r="E8" i="11"/>
  <c r="D8" i="11"/>
  <c r="D40" i="9" s="1"/>
  <c r="E13" i="9"/>
  <c r="D13" i="9"/>
  <c r="D9" i="10"/>
  <c r="D9" i="9" s="1"/>
  <c r="E8" i="17"/>
  <c r="E130" i="9"/>
  <c r="D103" i="9"/>
  <c r="E57" i="9"/>
  <c r="E52" i="9"/>
  <c r="E47" i="9"/>
  <c r="E221" i="9"/>
  <c r="D221" i="9"/>
  <c r="E220" i="9"/>
  <c r="D220" i="9"/>
  <c r="E8" i="19"/>
  <c r="D8" i="19"/>
  <c r="E107" i="9"/>
  <c r="E109" i="9"/>
  <c r="F6" i="23"/>
  <c r="E6" i="23"/>
  <c r="D208" i="9" s="1"/>
  <c r="F7" i="23"/>
  <c r="E7" i="23"/>
  <c r="D209" i="9" s="1"/>
  <c r="D6" i="11" l="1"/>
  <c r="E6" i="11"/>
  <c r="D110" i="9"/>
  <c r="E110" i="9"/>
  <c r="E74" i="9"/>
  <c r="D72" i="9"/>
  <c r="D70" i="9" s="1"/>
  <c r="E58" i="9"/>
  <c r="E62" i="9"/>
  <c r="D58" i="9"/>
  <c r="D6" i="20"/>
  <c r="E6" i="20"/>
  <c r="D227" i="9" l="1"/>
  <c r="E133" i="9"/>
  <c r="E132" i="9"/>
  <c r="E21" i="17"/>
  <c r="E131" i="9" s="1"/>
  <c r="D21" i="17"/>
  <c r="E6" i="25" l="1"/>
  <c r="D6" i="25"/>
  <c r="D212" i="9"/>
  <c r="D213" i="9"/>
  <c r="D216" i="9"/>
  <c r="D217" i="9"/>
  <c r="D161" i="9"/>
  <c r="D157" i="9"/>
  <c r="D153" i="9"/>
  <c r="D149" i="9"/>
  <c r="D145" i="9"/>
  <c r="D107" i="9"/>
  <c r="D108" i="9"/>
  <c r="D109" i="9"/>
  <c r="D69" i="9"/>
  <c r="D54" i="9"/>
  <c r="D55" i="9"/>
  <c r="D56" i="9"/>
  <c r="D57" i="9"/>
  <c r="D50" i="9"/>
  <c r="D51" i="9"/>
  <c r="D52" i="9"/>
  <c r="D44" i="9"/>
  <c r="D46" i="9"/>
  <c r="D47" i="9"/>
  <c r="D42" i="9"/>
  <c r="D273" i="9" s="1"/>
  <c r="D41" i="9"/>
  <c r="D9" i="17"/>
  <c r="D8" i="20"/>
  <c r="D20" i="20"/>
  <c r="D43" i="9" l="1"/>
  <c r="D215" i="9"/>
  <c r="D210" i="9"/>
  <c r="D207" i="9" s="1"/>
  <c r="E106" i="9" l="1"/>
  <c r="E134" i="9" l="1"/>
  <c r="D134" i="9"/>
  <c r="E125" i="9"/>
  <c r="D125" i="9"/>
  <c r="E126" i="9"/>
  <c r="D126" i="9"/>
  <c r="E127" i="9"/>
  <c r="D127" i="9"/>
  <c r="E9" i="17" l="1"/>
  <c r="E12" i="9" l="1"/>
  <c r="E15" i="9"/>
  <c r="E16" i="9"/>
  <c r="E19" i="9"/>
  <c r="E20" i="9"/>
  <c r="E23" i="9"/>
  <c r="E24" i="9"/>
  <c r="E27" i="9"/>
  <c r="E28" i="9"/>
  <c r="E31" i="9"/>
  <c r="E32" i="9"/>
  <c r="E35" i="9"/>
  <c r="E36" i="9"/>
  <c r="D11" i="9"/>
  <c r="D12" i="9"/>
  <c r="D15" i="9"/>
  <c r="D16" i="9"/>
  <c r="D19" i="9"/>
  <c r="D20" i="9"/>
  <c r="D23" i="9"/>
  <c r="D24" i="9"/>
  <c r="D27" i="9"/>
  <c r="D28" i="9"/>
  <c r="D31" i="9"/>
  <c r="D32" i="9"/>
  <c r="D35" i="9"/>
  <c r="D36" i="9"/>
  <c r="E210" i="9"/>
  <c r="E212" i="9"/>
  <c r="E213" i="9"/>
  <c r="E215" i="9"/>
  <c r="E216" i="9"/>
  <c r="E217" i="9"/>
  <c r="D166" i="9"/>
  <c r="D168" i="9"/>
  <c r="D169" i="9"/>
  <c r="D172" i="9"/>
  <c r="D173" i="9"/>
  <c r="D176" i="9"/>
  <c r="D177" i="9"/>
  <c r="D180" i="9"/>
  <c r="D181" i="9"/>
  <c r="D182" i="9"/>
  <c r="E168" i="9"/>
  <c r="E169" i="9"/>
  <c r="E172" i="9"/>
  <c r="E173" i="9"/>
  <c r="E176" i="9"/>
  <c r="E177" i="9"/>
  <c r="E180" i="9"/>
  <c r="E181" i="9"/>
  <c r="E182" i="9"/>
  <c r="E9" i="15"/>
  <c r="E8" i="15"/>
  <c r="E84" i="9" s="1"/>
  <c r="E7" i="15"/>
  <c r="E83" i="9" s="1"/>
  <c r="E224" i="9"/>
  <c r="E228" i="9"/>
  <c r="E148" i="9"/>
  <c r="E149" i="9"/>
  <c r="E152" i="9"/>
  <c r="E153" i="9"/>
  <c r="E156" i="9"/>
  <c r="E157" i="9"/>
  <c r="E160" i="9"/>
  <c r="E161" i="9"/>
  <c r="E121" i="9"/>
  <c r="E122" i="9"/>
  <c r="E103" i="9"/>
  <c r="E104" i="9"/>
  <c r="E105" i="9"/>
  <c r="E87" i="9"/>
  <c r="E88" i="9"/>
  <c r="E89" i="9"/>
  <c r="E85" i="9" s="1"/>
  <c r="E91" i="9"/>
  <c r="E92" i="9"/>
  <c r="E93" i="9"/>
  <c r="E95" i="9"/>
  <c r="E96" i="9"/>
  <c r="E97" i="9"/>
  <c r="D90" i="9"/>
  <c r="E44" i="9"/>
  <c r="E46" i="9"/>
  <c r="E49" i="9"/>
  <c r="E50" i="9"/>
  <c r="E51" i="9"/>
  <c r="E54" i="9"/>
  <c r="E55" i="9"/>
  <c r="E56" i="9"/>
  <c r="D16" i="11"/>
  <c r="D48" i="9" s="1"/>
  <c r="D21" i="11"/>
  <c r="D53" i="9" s="1"/>
  <c r="E209" i="9"/>
  <c r="E7" i="22"/>
  <c r="E5" i="22" s="1"/>
  <c r="E9" i="22"/>
  <c r="E199" i="9" s="1"/>
  <c r="E8" i="20"/>
  <c r="E166" i="9" s="1"/>
  <c r="E20" i="20"/>
  <c r="E179" i="9" s="1"/>
  <c r="E145" i="9"/>
  <c r="E43" i="9" l="1"/>
  <c r="E100" i="9"/>
  <c r="E99" i="9"/>
  <c r="E39" i="9"/>
  <c r="E40" i="9"/>
  <c r="D159" i="9"/>
  <c r="D155" i="9"/>
  <c r="D151" i="9"/>
  <c r="D147" i="9"/>
  <c r="D224" i="9"/>
  <c r="D223" i="9" s="1"/>
  <c r="D211" i="9"/>
  <c r="D139" i="9"/>
  <c r="E139" i="9"/>
  <c r="E137" i="9"/>
  <c r="E136" i="9"/>
  <c r="D136" i="9"/>
  <c r="D104" i="9"/>
  <c r="D105" i="9"/>
  <c r="E159" i="9"/>
  <c r="E18" i="19"/>
  <c r="E155" i="9" s="1"/>
  <c r="D18" i="19"/>
  <c r="E7" i="24"/>
  <c r="F10" i="24"/>
  <c r="E227" i="9" s="1"/>
  <c r="E10" i="24"/>
  <c r="D14" i="17"/>
  <c r="D8" i="17"/>
  <c r="D101" i="9"/>
  <c r="D100" i="9"/>
  <c r="D99" i="9"/>
  <c r="D9" i="15"/>
  <c r="D39" i="9"/>
  <c r="D7" i="9" l="1"/>
  <c r="E41" i="9"/>
  <c r="E135" i="9"/>
  <c r="D6" i="16"/>
  <c r="D98" i="9" s="1"/>
  <c r="E6" i="16"/>
  <c r="E98" i="9" s="1"/>
  <c r="E101" i="9"/>
  <c r="F6" i="24"/>
  <c r="E223" i="9" s="1"/>
  <c r="E6" i="24"/>
  <c r="E7" i="10" l="1"/>
  <c r="E7" i="9" l="1"/>
  <c r="F5" i="23"/>
  <c r="E208" i="9"/>
  <c r="E207" i="9" s="1"/>
  <c r="E5" i="23"/>
  <c r="E30" i="10"/>
  <c r="E30" i="9" s="1"/>
  <c r="D30" i="10"/>
  <c r="D30" i="9" s="1"/>
  <c r="F9" i="23"/>
  <c r="E211" i="9" s="1"/>
  <c r="E9" i="23"/>
  <c r="E14" i="16"/>
  <c r="D106" i="9"/>
  <c r="E8" i="10" l="1"/>
  <c r="E10" i="9"/>
  <c r="E8" i="9" l="1"/>
  <c r="E6" i="10"/>
  <c r="D8" i="15"/>
  <c r="D8" i="10" l="1"/>
  <c r="D6" i="10" s="1"/>
  <c r="D8" i="9" l="1"/>
  <c r="E10" i="16"/>
  <c r="E102" i="9" s="1"/>
  <c r="D10" i="16"/>
  <c r="D102" i="9" s="1"/>
  <c r="E21" i="11" l="1"/>
  <c r="E53" i="9" s="1"/>
  <c r="E16" i="11"/>
  <c r="E48" i="9" s="1"/>
  <c r="E205" i="9"/>
  <c r="E204" i="9"/>
  <c r="E201" i="9"/>
  <c r="E200" i="9"/>
  <c r="D205" i="9"/>
  <c r="D204" i="9"/>
  <c r="D201" i="9"/>
  <c r="D200" i="9"/>
  <c r="E13" i="22"/>
  <c r="E203" i="9" s="1"/>
  <c r="D203" i="9"/>
  <c r="D9" i="22"/>
  <c r="D199" i="9" s="1"/>
  <c r="E197" i="9"/>
  <c r="D197" i="9"/>
  <c r="E6" i="22"/>
  <c r="D196" i="9"/>
  <c r="E188" i="9"/>
  <c r="D188" i="9"/>
  <c r="E189" i="9"/>
  <c r="D189" i="9"/>
  <c r="E164" i="9"/>
  <c r="D164" i="9"/>
  <c r="E165" i="9"/>
  <c r="D179" i="9"/>
  <c r="E17" i="20"/>
  <c r="E175" i="9" s="1"/>
  <c r="D17" i="20"/>
  <c r="D175" i="9" s="1"/>
  <c r="E13" i="20"/>
  <c r="E171" i="9" s="1"/>
  <c r="D13" i="20"/>
  <c r="D171" i="9" s="1"/>
  <c r="E9" i="20"/>
  <c r="E167" i="9" s="1"/>
  <c r="D9" i="20"/>
  <c r="D167" i="9" s="1"/>
  <c r="E7" i="19"/>
  <c r="D7" i="19"/>
  <c r="E7" i="18"/>
  <c r="D7" i="18"/>
  <c r="E8" i="18"/>
  <c r="E10" i="18"/>
  <c r="D8" i="18"/>
  <c r="D137" i="9" s="1"/>
  <c r="E119" i="9"/>
  <c r="E272" i="9" s="1"/>
  <c r="E7" i="17"/>
  <c r="E117" i="9" s="1"/>
  <c r="D7" i="17"/>
  <c r="D117" i="9" s="1"/>
  <c r="D118" i="9"/>
  <c r="D119" i="9"/>
  <c r="D85" i="9"/>
  <c r="D7" i="15"/>
  <c r="D83" i="9" s="1"/>
  <c r="E6" i="15"/>
  <c r="E118" i="9"/>
  <c r="E14" i="19"/>
  <c r="E151" i="9" s="1"/>
  <c r="D14" i="19"/>
  <c r="E10" i="19"/>
  <c r="E147" i="9" s="1"/>
  <c r="D10" i="19"/>
  <c r="E18" i="17"/>
  <c r="E128" i="9" s="1"/>
  <c r="D18" i="17"/>
  <c r="D128" i="9" s="1"/>
  <c r="E124" i="9"/>
  <c r="D124" i="9"/>
  <c r="D10" i="17"/>
  <c r="D120" i="9" s="1"/>
  <c r="E10" i="17"/>
  <c r="E120" i="9" s="1"/>
  <c r="D121" i="9"/>
  <c r="D122" i="9"/>
  <c r="D129" i="9"/>
  <c r="D130" i="9"/>
  <c r="D132" i="9"/>
  <c r="D133" i="9"/>
  <c r="D87" i="9"/>
  <c r="D88" i="9"/>
  <c r="D89" i="9"/>
  <c r="D95" i="9"/>
  <c r="D96" i="9"/>
  <c r="D97" i="9"/>
  <c r="E69" i="9"/>
  <c r="E18" i="15"/>
  <c r="E94" i="9" s="1"/>
  <c r="D18" i="15"/>
  <c r="D94" i="9" s="1"/>
  <c r="E14" i="15"/>
  <c r="E90" i="9" s="1"/>
  <c r="D14" i="15"/>
  <c r="E10" i="15"/>
  <c r="E86" i="9" s="1"/>
  <c r="D10" i="15"/>
  <c r="D86" i="9" s="1"/>
  <c r="D131" i="9"/>
  <c r="E34" i="10"/>
  <c r="E34" i="9" s="1"/>
  <c r="D34" i="10"/>
  <c r="D34" i="9" s="1"/>
  <c r="E26" i="10"/>
  <c r="E26" i="9" s="1"/>
  <c r="D26" i="10"/>
  <c r="D26" i="9" s="1"/>
  <c r="E22" i="10"/>
  <c r="E22" i="9" s="1"/>
  <c r="D22" i="10"/>
  <c r="D22" i="9" s="1"/>
  <c r="E18" i="10"/>
  <c r="E18" i="9" s="1"/>
  <c r="D18" i="10"/>
  <c r="D18" i="9" s="1"/>
  <c r="D14" i="9"/>
  <c r="D10" i="9"/>
  <c r="D195" i="9" l="1"/>
  <c r="E270" i="9"/>
  <c r="D272" i="9"/>
  <c r="E6" i="18"/>
  <c r="E14" i="9"/>
  <c r="E6" i="9"/>
  <c r="E144" i="9"/>
  <c r="E6" i="19"/>
  <c r="E143" i="9" s="1"/>
  <c r="D6" i="19"/>
  <c r="D143" i="9" s="1"/>
  <c r="D144" i="9"/>
  <c r="D257" i="9" s="1"/>
  <c r="E6" i="12"/>
  <c r="D84" i="9"/>
  <c r="D165" i="9"/>
  <c r="D5" i="20"/>
  <c r="D163" i="9" s="1"/>
  <c r="E38" i="9"/>
  <c r="E196" i="9"/>
  <c r="E195" i="9"/>
  <c r="E5" i="20"/>
  <c r="E163" i="9" s="1"/>
  <c r="D5" i="21"/>
  <c r="D187" i="9" s="1"/>
  <c r="E6" i="17"/>
  <c r="E116" i="9" s="1"/>
  <c r="E5" i="21"/>
  <c r="E187" i="9" s="1"/>
  <c r="E82" i="9"/>
  <c r="D6" i="15"/>
  <c r="D10" i="18"/>
  <c r="D6" i="18"/>
  <c r="D135" i="9" s="1"/>
  <c r="D6" i="17"/>
  <c r="D116" i="9" s="1"/>
  <c r="D6" i="12"/>
  <c r="D38" i="9"/>
  <c r="D6" i="9"/>
  <c r="D82" i="9" l="1"/>
  <c r="D255" i="9" s="1"/>
  <c r="D270" i="9"/>
  <c r="D256" i="9"/>
  <c r="E274" i="9" l="1"/>
  <c r="E257" i="9"/>
  <c r="E256" i="9"/>
  <c r="E255" i="9"/>
</calcChain>
</file>

<file path=xl/sharedStrings.xml><?xml version="1.0" encoding="utf-8"?>
<sst xmlns="http://schemas.openxmlformats.org/spreadsheetml/2006/main" count="936" uniqueCount="159">
  <si>
    <t xml:space="preserve">Таблица 1.2. Информация о расходах областного и местных бюджетов, федерального бюджета, а также средств юридических лиц на реализацию муниципальной программы Гагинского муниципального района Нижегородской области. </t>
  </si>
  <si>
    <t>Статус</t>
  </si>
  <si>
    <t xml:space="preserve">Наименование </t>
  </si>
  <si>
    <t>Источники ресурсного обеспечения</t>
  </si>
  <si>
    <t>План на начало отчетного периода*</t>
  </si>
  <si>
    <t>Фактические расходы на отчетную дату**</t>
  </si>
  <si>
    <t>Наименование муниципальной программы</t>
  </si>
  <si>
    <t xml:space="preserve">Подпрограмма 1 </t>
  </si>
  <si>
    <t>Подпрограмма 2</t>
  </si>
  <si>
    <t>Подпрограмма 3</t>
  </si>
  <si>
    <t>Развитие общего образования</t>
  </si>
  <si>
    <t>Развитие дополнительного образования и воспитания детей и молодежи</t>
  </si>
  <si>
    <t>Развитие системы оценки качества образования и информационной прозрачности системы образования</t>
  </si>
  <si>
    <t>Подпрограмма 4</t>
  </si>
  <si>
    <t>Подпрограмма 5</t>
  </si>
  <si>
    <t>Подпрограмма 7</t>
  </si>
  <si>
    <t>Обеспечение реализации муниципальной программы</t>
  </si>
  <si>
    <t>Развитие физической культуры и массового спорта</t>
  </si>
  <si>
    <t>Обеспечение деятельности финансового управления</t>
  </si>
  <si>
    <t>Всего</t>
  </si>
  <si>
    <t>расходы областного бюджета Нижегородской области</t>
  </si>
  <si>
    <t xml:space="preserve">расходы районного  бюджета </t>
  </si>
  <si>
    <t xml:space="preserve">Всего </t>
  </si>
  <si>
    <t>Начальник РОНО</t>
  </si>
  <si>
    <t xml:space="preserve">федеральный бюджет </t>
  </si>
  <si>
    <t>И.О. Начальника управления национальной политики, культуры, молодежи и спорта</t>
  </si>
  <si>
    <t>Управление сельского хозяйства</t>
  </si>
  <si>
    <t>Начальник Управления сельского хозяйства</t>
  </si>
  <si>
    <t>В.В. Петрушов</t>
  </si>
  <si>
    <t xml:space="preserve">Подпрограмма 3 </t>
  </si>
  <si>
    <t>Отдел капитального строительства</t>
  </si>
  <si>
    <t xml:space="preserve"> расходы областного бюджета Нижегородской области</t>
  </si>
  <si>
    <t>Начальник Финансового управления</t>
  </si>
  <si>
    <t xml:space="preserve">расходы федерального  бюджета </t>
  </si>
  <si>
    <t>Развитие социальной и инженерной инфраструктуры</t>
  </si>
  <si>
    <t>Содействие развитию малого предпринимательства</t>
  </si>
  <si>
    <t>Всего расходов</t>
  </si>
  <si>
    <t>районный бюджет</t>
  </si>
  <si>
    <t>областной бюджет</t>
  </si>
  <si>
    <t>расходы федерального бюджета</t>
  </si>
  <si>
    <t>Т.В. Куликова</t>
  </si>
  <si>
    <t xml:space="preserve">Подпрограмма 2 </t>
  </si>
  <si>
    <t>Старшее поколение</t>
  </si>
  <si>
    <t>Ветераны боевых действий</t>
  </si>
  <si>
    <t>Социальная поддержка семьи и детей</t>
  </si>
  <si>
    <t>Развитие мер социальной поддержки отдельных категорий граждан</t>
  </si>
  <si>
    <t>Совершенствование учета и разграничения муниципального имущества, его структуризация, классификация и содержание объектов недвижимости</t>
  </si>
  <si>
    <t>прочие источники (средства предприятий, собственные средства населения)</t>
  </si>
  <si>
    <t>расходы федеральный бюджет</t>
  </si>
  <si>
    <t xml:space="preserve">расходы областного бюджета </t>
  </si>
  <si>
    <t>Развитие и сохранение народного творчества и культурно-досуговой деятельности</t>
  </si>
  <si>
    <t>Развитие библиотечного и музейного дела</t>
  </si>
  <si>
    <t>Обеспечение ревлизации основных направлений в сфере реализации муниципальной программы</t>
  </si>
  <si>
    <t>Л.В. Парисеева</t>
  </si>
  <si>
    <t xml:space="preserve"> </t>
  </si>
  <si>
    <t>Выполнение Государственных обязательст по обеспечению жильем отдельных категорий граждан, установленных законодательством Нижегородской области</t>
  </si>
  <si>
    <t>Расходы федерального бюджета</t>
  </si>
  <si>
    <t>Ресурсное обеспечение реализации муниципальной программы</t>
  </si>
  <si>
    <t>Подпрограмма 6</t>
  </si>
  <si>
    <t xml:space="preserve">Социально-правовая защита детей в </t>
  </si>
  <si>
    <t>Защита населения и территории от ЧС природного и техногенного характера</t>
  </si>
  <si>
    <t>Отдел экономики и прогнозирования</t>
  </si>
  <si>
    <t>Развитие транспортного обслуживания населения</t>
  </si>
  <si>
    <t xml:space="preserve">                                                                                                                                                                     </t>
  </si>
  <si>
    <t>Формирование современной городской среды</t>
  </si>
  <si>
    <t>Наименование муниципальной программы 1</t>
  </si>
  <si>
    <t>Наименование муниципальной программы 2</t>
  </si>
  <si>
    <t>Наименование муниципальной программы 3</t>
  </si>
  <si>
    <t>Наименование муниципальной программы 5</t>
  </si>
  <si>
    <t>Наименование муниципальной программы 6</t>
  </si>
  <si>
    <t>Наименование муниципальной программы 7</t>
  </si>
  <si>
    <t>Наименование муниципальной программы 8</t>
  </si>
  <si>
    <t>Наименование муниципальной программы 9</t>
  </si>
  <si>
    <t>Наименование муниципальной программы 10</t>
  </si>
  <si>
    <t>Наименование муниципальной программы 11</t>
  </si>
  <si>
    <t>Наименование муниципальной программы 12</t>
  </si>
  <si>
    <t>Наименование муниципальной программы 13</t>
  </si>
  <si>
    <t>Наименование муниципальной программы 14</t>
  </si>
  <si>
    <t>Наименование муниципальной программы 15</t>
  </si>
  <si>
    <t>Наименование муниципальной программы 16</t>
  </si>
  <si>
    <t>Информационная среда</t>
  </si>
  <si>
    <t>Информациональная среда</t>
  </si>
  <si>
    <t>расходы областного бюджета</t>
  </si>
  <si>
    <t>Сводная бюджетная на отчетную дату</t>
  </si>
  <si>
    <t xml:space="preserve">Таблица 1.2. Информация о расходах областного и местных бюджетов, федерального бюджета, а также средств юридических лиц на реализацию муниципальной программы Гагинского муниципального округа Нижегородской области. </t>
  </si>
  <si>
    <t>Отдел образования</t>
  </si>
  <si>
    <t>Развитие образование Гагинского муниципального округа Нижегородской области</t>
  </si>
  <si>
    <t xml:space="preserve">расходы местный  бюджета </t>
  </si>
  <si>
    <t>Ресурсное обеспечение сферы образования в Гагинском муниципальном округе</t>
  </si>
  <si>
    <t>Патриотическое воспитание и подготовка граждан в Гагинском муниципальном округе к военной службе</t>
  </si>
  <si>
    <t>Сводная на отчетную дату*</t>
  </si>
  <si>
    <t xml:space="preserve">расходы местного  бюджета </t>
  </si>
  <si>
    <t>Развитие  и сохранение культуры и искусства в Гагинского муниципального округа Нижегородской области</t>
  </si>
  <si>
    <t>Отдел экономики и прогнозирования администрация Гагинского муниципального округа</t>
  </si>
  <si>
    <t>Развитие предпринимательства Гагинского муниципального округа Нижегородской области</t>
  </si>
  <si>
    <t>Развитие торговли в Гагинском муниципальном округа</t>
  </si>
  <si>
    <t>Развитие торговли в Гагинском муниципальном округе</t>
  </si>
  <si>
    <t>Развитие агропромышленного комплекса Гагинского муниципального округа Нижегородской области</t>
  </si>
  <si>
    <t>Развитие сельского хозяйства, пищевой и перерабатывающей промышленности Гагинского муниципального округа</t>
  </si>
  <si>
    <t>Устойчивое развитие сельских территорий Гагинского муниципального округа</t>
  </si>
  <si>
    <t>Обеспечение населения Гагинского муниципального округа Нижегородской области  доступным и комфортным  жильем</t>
  </si>
  <si>
    <t>Обеспечение жильем молодых семей в Гагинском муниципальном округе Нижегородской области</t>
  </si>
  <si>
    <t>Управление муниципальными финансами Гагинского муниципального округа Нижегородской области</t>
  </si>
  <si>
    <t>Финансовое управление администрации Гагинского округа</t>
  </si>
  <si>
    <t>Организация и совершенствование бюджетного процесса Гагинского муниципального округа</t>
  </si>
  <si>
    <t>Создание условий для эффективного выполнения собственных и передаваемых полномочий органами местного самоуправления Гагинского муниципального округа</t>
  </si>
  <si>
    <t>Повышение эффективности бюджетных расходов Гагинского муниципального округа</t>
  </si>
  <si>
    <t xml:space="preserve">Инвестиционная программа Гагинского муниципального округа   Нижегородской области
</t>
  </si>
  <si>
    <t xml:space="preserve">Инвестиционная программа Гагинского муниципального округа Нижегородской области
</t>
  </si>
  <si>
    <t xml:space="preserve">расходы местного бюджета </t>
  </si>
  <si>
    <t>Обеспечение безопасности жизнедеятельности населения Гагинского мунципального округа Нижегородской области</t>
  </si>
  <si>
    <t xml:space="preserve">Профилактика терроризма и  экстремизма в Гагинском муниципальном округе Нижегородской области </t>
  </si>
  <si>
    <t>Обеспечение общественного порядка и противодействие преступности в Гагинском  мун.округе</t>
  </si>
  <si>
    <t>Профилактика терроризма и  экстремизма в Гагинском муниципальном округе Нижегородской области на 2022-2026 годы</t>
  </si>
  <si>
    <t>Обеспечение общественного порядка и противодействие преступности в Гагинском  мун. округе</t>
  </si>
  <si>
    <t>Социальная поддержка граждан Гагинского муниципального округа Нижегородской области</t>
  </si>
  <si>
    <t>Охрана окружающей среды на территории Гагинского муниципального округа Нижегородской области</t>
  </si>
  <si>
    <t>Управление муниципальной собственностью Гагинского муниципального округа  Нижегородской области</t>
  </si>
  <si>
    <t>Формирование и постановка на государственный кадастровый учет земельных участков муниципальной собственности Гагинского муниципального округа</t>
  </si>
  <si>
    <t>Управление муниципальной собственностью Гагинского муниципального округа Нижегородской области</t>
  </si>
  <si>
    <t>Повышение эффективности муниципального управления Гагинского муниципального округа Нижегородской области</t>
  </si>
  <si>
    <t>Повышение эффективности муниципального управления, развитие местного самоуправления и мун службы</t>
  </si>
  <si>
    <t>Развитие транспортного обслуживания населения Гагинского муниципального округа Нижегородкой области</t>
  </si>
  <si>
    <t>Формирование современной городской среды на территории Гагинского муниципального округа</t>
  </si>
  <si>
    <t>Территориальное развитие Гагинского муниципального округа Нижегородской области</t>
  </si>
  <si>
    <t>Наименование муниципальной программы 17</t>
  </si>
  <si>
    <t>"Развитие дорожного хозяйства"</t>
  </si>
  <si>
    <t>"Комплексное содержание территорий"</t>
  </si>
  <si>
    <t>местный бюджет</t>
  </si>
  <si>
    <t xml:space="preserve">Основное мероприятие 1.1 </t>
  </si>
  <si>
    <t>"Благоустройство дворовых  территорий и ремонт  тротуаров»</t>
  </si>
  <si>
    <t>«Поддержка социально ориентированных некоммерческих организаций в Гагинском муниципальном округе</t>
  </si>
  <si>
    <t xml:space="preserve">Подпрограмма 5 </t>
  </si>
  <si>
    <t>С.И. Блаженова</t>
  </si>
  <si>
    <t xml:space="preserve">Развитие физической культуры и массового спорта в Гагинского муниципального округа Нижегородской области
</t>
  </si>
  <si>
    <t>Снос расселенных многоквартирных жилых домов в Гагинском муниципальном округе Нижегородской области</t>
  </si>
  <si>
    <t>Подпрограмма  1 Создание условий для охраны окружающей среды</t>
  </si>
  <si>
    <t>Создание условий для охраны окружающей среды</t>
  </si>
  <si>
    <t xml:space="preserve">Подпрограмма  </t>
  </si>
  <si>
    <t>Формирование комфортной городской среды на территории Гагинского муниципального округа Нижегородской области</t>
  </si>
  <si>
    <t>«Развитие молодежной политики в Гагинском муниципальном округе Нижегородской области»</t>
  </si>
  <si>
    <t xml:space="preserve">Всего (1)+(2)+(3)+(4)+(5)+(6) </t>
  </si>
  <si>
    <t>(1) расходы областного бюджета Нижегородской области</t>
  </si>
  <si>
    <t xml:space="preserve">(2) расходы местного  бюджета </t>
  </si>
  <si>
    <t>(3) расходы бюджетов поселений</t>
  </si>
  <si>
    <t>(4) расходы государственных внебюджетных фондов РФ</t>
  </si>
  <si>
    <t>(5) расходы территориальных государственных внебюджетных фондов</t>
  </si>
  <si>
    <t xml:space="preserve">(6) федеральный бюджет </t>
  </si>
  <si>
    <t>(7) юридические лица</t>
  </si>
  <si>
    <t>(8) прочие источники (средства предприятий, собственные средства населения)</t>
  </si>
  <si>
    <t>(2) расходы местного  бюджета</t>
  </si>
  <si>
    <t>«Обеспечение реализации муниципальной программы»</t>
  </si>
  <si>
    <t>Управление культуры,спорта и молодежной политики</t>
  </si>
  <si>
    <t>Наименование муниципальной программы 18</t>
  </si>
  <si>
    <t xml:space="preserve">Развитие физической культуры и массового спорта Гагинского муниципального округа Нижегородской области
</t>
  </si>
  <si>
    <t xml:space="preserve">Таблица 1.2. Информация о расходах областного и местных бюджетов, федерального бюджета, а также средств юридических лиц на реализацию муниципальной программы Гагинского муниципального округа Нижегородской области за 3 месяца 2026года. </t>
  </si>
  <si>
    <t>Организационно- правовое управление</t>
  </si>
  <si>
    <t>Отдел по управлению муниципальной  собственностью</t>
  </si>
  <si>
    <t>Организационно-правовое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</si>
</sst>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5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4" fontId="3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1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0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top" wrapText="1"/>
    </xf>
    <xf numFmtId="4" fontId="0" fillId="0" borderId="0" xfId="0" applyNumberFormat="1"/>
    <xf numFmtId="4" fontId="5" fillId="3" borderId="1" xfId="0" applyNumberFormat="1" applyFont="1" applyFill="1" applyBorder="1" applyAlignment="1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0" fillId="0" borderId="0" xfId="0" applyNumberFormat="1"/>
    <xf numFmtId="164" fontId="4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vertical="center" wrapText="1"/>
    </xf>
    <xf numFmtId="164" fontId="11" fillId="4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11" fillId="3" borderId="1" xfId="0" applyNumberFormat="1" applyFont="1" applyFill="1" applyBorder="1" applyAlignment="1">
      <alignment vertical="center" wrapText="1"/>
    </xf>
    <xf numFmtId="164" fontId="11" fillId="3" borderId="1" xfId="0" applyNumberFormat="1" applyFont="1" applyFill="1" applyBorder="1"/>
    <xf numFmtId="164" fontId="10" fillId="3" borderId="1" xfId="0" applyNumberFormat="1" applyFont="1" applyFill="1" applyBorder="1"/>
    <xf numFmtId="0" fontId="3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0" fillId="0" borderId="0" xfId="0" applyFont="1"/>
    <xf numFmtId="0" fontId="3" fillId="0" borderId="4" xfId="0" applyFont="1" applyFill="1" applyBorder="1" applyAlignment="1">
      <alignment horizontal="left" vertical="top" wrapText="1"/>
    </xf>
    <xf numFmtId="4" fontId="6" fillId="2" borderId="1" xfId="0" applyNumberFormat="1" applyFont="1" applyFill="1" applyBorder="1" applyAlignment="1"/>
    <xf numFmtId="4" fontId="10" fillId="2" borderId="1" xfId="0" applyNumberFormat="1" applyFont="1" applyFill="1" applyBorder="1" applyAlignment="1"/>
    <xf numFmtId="4" fontId="10" fillId="3" borderId="1" xfId="0" applyNumberFormat="1" applyFont="1" applyFill="1" applyBorder="1" applyAlignment="1"/>
    <xf numFmtId="164" fontId="5" fillId="3" borderId="1" xfId="0" applyNumberFormat="1" applyFont="1" applyFill="1" applyBorder="1" applyAlignment="1"/>
    <xf numFmtId="0" fontId="10" fillId="0" borderId="1" xfId="0" applyFont="1" applyBorder="1" applyAlignment="1">
      <alignment horizontal="left" vertical="top" wrapText="1"/>
    </xf>
    <xf numFmtId="164" fontId="6" fillId="2" borderId="1" xfId="0" applyNumberFormat="1" applyFont="1" applyFill="1" applyBorder="1" applyAlignment="1"/>
    <xf numFmtId="164" fontId="10" fillId="3" borderId="1" xfId="0" applyNumberFormat="1" applyFont="1" applyFill="1" applyBorder="1" applyAlignment="1"/>
    <xf numFmtId="164" fontId="10" fillId="4" borderId="1" xfId="0" applyNumberFormat="1" applyFont="1" applyFill="1" applyBorder="1"/>
    <xf numFmtId="164" fontId="6" fillId="4" borderId="1" xfId="0" applyNumberFormat="1" applyFont="1" applyFill="1" applyBorder="1" applyAlignment="1"/>
    <xf numFmtId="164" fontId="10" fillId="4" borderId="1" xfId="0" applyNumberFormat="1" applyFont="1" applyFill="1" applyBorder="1" applyAlignment="1"/>
    <xf numFmtId="164" fontId="4" fillId="4" borderId="1" xfId="0" applyNumberFormat="1" applyFont="1" applyFill="1" applyBorder="1" applyAlignment="1"/>
    <xf numFmtId="164" fontId="8" fillId="3" borderId="1" xfId="0" applyNumberFormat="1" applyFont="1" applyFill="1" applyBorder="1" applyAlignment="1"/>
    <xf numFmtId="164" fontId="4" fillId="3" borderId="1" xfId="0" applyNumberFormat="1" applyFont="1" applyFill="1" applyBorder="1" applyAlignment="1"/>
    <xf numFmtId="164" fontId="13" fillId="4" borderId="1" xfId="0" applyNumberFormat="1" applyFont="1" applyFill="1" applyBorder="1" applyAlignment="1"/>
    <xf numFmtId="164" fontId="11" fillId="4" borderId="1" xfId="0" applyNumberFormat="1" applyFont="1" applyFill="1" applyBorder="1" applyAlignment="1"/>
    <xf numFmtId="164" fontId="5" fillId="0" borderId="1" xfId="0" applyNumberFormat="1" applyFont="1" applyBorder="1" applyAlignment="1"/>
    <xf numFmtId="164" fontId="10" fillId="0" borderId="1" xfId="0" applyNumberFormat="1" applyFont="1" applyBorder="1" applyAlignment="1"/>
    <xf numFmtId="164" fontId="3" fillId="3" borderId="1" xfId="0" applyNumberFormat="1" applyFont="1" applyFill="1" applyBorder="1" applyAlignme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Border="1"/>
    <xf numFmtId="164" fontId="3" fillId="2" borderId="5" xfId="0" applyNumberFormat="1" applyFont="1" applyFill="1" applyBorder="1" applyAlignment="1">
      <alignment vertical="top" wrapText="1"/>
    </xf>
    <xf numFmtId="164" fontId="3" fillId="2" borderId="6" xfId="0" applyNumberFormat="1" applyFont="1" applyFill="1" applyBorder="1" applyAlignment="1">
      <alignment vertical="top"/>
    </xf>
    <xf numFmtId="164" fontId="3" fillId="2" borderId="5" xfId="0" applyNumberFormat="1" applyFont="1" applyFill="1" applyBorder="1" applyAlignment="1">
      <alignment vertical="top"/>
    </xf>
    <xf numFmtId="164" fontId="10" fillId="0" borderId="1" xfId="0" applyNumberFormat="1" applyFont="1" applyBorder="1"/>
    <xf numFmtId="164" fontId="3" fillId="2" borderId="4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10" fillId="2" borderId="1" xfId="0" applyNumberFormat="1" applyFont="1" applyFill="1" applyBorder="1"/>
    <xf numFmtId="164" fontId="5" fillId="0" borderId="1" xfId="0" applyNumberFormat="1" applyFont="1" applyFill="1" applyBorder="1" applyAlignment="1"/>
    <xf numFmtId="164" fontId="3" fillId="0" borderId="1" xfId="0" applyNumberFormat="1" applyFont="1" applyFill="1" applyBorder="1" applyAlignment="1"/>
    <xf numFmtId="0" fontId="3" fillId="4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/>
    <xf numFmtId="164" fontId="3" fillId="0" borderId="1" xfId="0" applyNumberFormat="1" applyFont="1" applyBorder="1"/>
    <xf numFmtId="164" fontId="0" fillId="0" borderId="1" xfId="0" applyNumberFormat="1" applyBorder="1"/>
    <xf numFmtId="0" fontId="0" fillId="0" borderId="1" xfId="0" applyBorder="1"/>
    <xf numFmtId="0" fontId="10" fillId="0" borderId="1" xfId="0" applyFont="1" applyBorder="1" applyAlignment="1">
      <alignment vertical="top"/>
    </xf>
    <xf numFmtId="0" fontId="10" fillId="4" borderId="1" xfId="0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/>
    <xf numFmtId="164" fontId="3" fillId="0" borderId="1" xfId="0" applyNumberFormat="1" applyFont="1" applyBorder="1" applyAlignment="1">
      <alignment horizontal="left" vertical="top" wrapText="1"/>
    </xf>
    <xf numFmtId="0" fontId="0" fillId="4" borderId="1" xfId="0" applyFill="1" applyBorder="1"/>
    <xf numFmtId="164" fontId="8" fillId="2" borderId="1" xfId="0" applyNumberFormat="1" applyFont="1" applyFill="1" applyBorder="1" applyAlignment="1"/>
    <xf numFmtId="164" fontId="11" fillId="2" borderId="1" xfId="0" applyNumberFormat="1" applyFont="1" applyFill="1" applyBorder="1" applyAlignment="1"/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164" fontId="0" fillId="2" borderId="1" xfId="0" applyNumberFormat="1" applyFill="1" applyBorder="1"/>
    <xf numFmtId="164" fontId="11" fillId="3" borderId="1" xfId="0" applyNumberFormat="1" applyFont="1" applyFill="1" applyBorder="1" applyAlignment="1"/>
    <xf numFmtId="164" fontId="13" fillId="4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/>
    <xf numFmtId="0" fontId="11" fillId="0" borderId="1" xfId="0" applyFont="1" applyBorder="1"/>
    <xf numFmtId="4" fontId="10" fillId="4" borderId="1" xfId="0" applyNumberFormat="1" applyFont="1" applyFill="1" applyBorder="1"/>
    <xf numFmtId="164" fontId="11" fillId="0" borderId="0" xfId="0" applyNumberFormat="1" applyFont="1"/>
    <xf numFmtId="0" fontId="10" fillId="4" borderId="1" xfId="0" applyFont="1" applyFill="1" applyBorder="1"/>
    <xf numFmtId="0" fontId="14" fillId="0" borderId="2" xfId="0" applyFont="1" applyBorder="1"/>
    <xf numFmtId="0" fontId="14" fillId="0" borderId="0" xfId="0" applyFont="1"/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center"/>
    </xf>
    <xf numFmtId="0" fontId="3" fillId="4" borderId="3" xfId="0" applyFont="1" applyFill="1" applyBorder="1" applyAlignment="1">
      <alignment horizontal="left" vertical="top" wrapText="1"/>
    </xf>
    <xf numFmtId="164" fontId="11" fillId="4" borderId="3" xfId="0" applyNumberFormat="1" applyFont="1" applyFill="1" applyBorder="1" applyAlignment="1">
      <alignment vertical="center" wrapText="1"/>
    </xf>
    <xf numFmtId="164" fontId="11" fillId="3" borderId="5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top" wrapText="1"/>
    </xf>
    <xf numFmtId="164" fontId="11" fillId="4" borderId="5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/>
    </xf>
    <xf numFmtId="164" fontId="11" fillId="4" borderId="5" xfId="0" applyNumberFormat="1" applyFont="1" applyFill="1" applyBorder="1"/>
    <xf numFmtId="164" fontId="11" fillId="4" borderId="1" xfId="0" applyNumberFormat="1" applyFont="1" applyFill="1" applyBorder="1"/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11" fillId="4" borderId="3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0" fillId="0" borderId="5" xfId="0" applyBorder="1" applyAlignment="1"/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horizontal="center" wrapText="1"/>
    </xf>
    <xf numFmtId="0" fontId="15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M428"/>
  <sheetViews>
    <sheetView tabSelected="1" workbookViewId="0">
      <selection activeCell="J29" sqref="J29"/>
    </sheetView>
  </sheetViews>
  <sheetFormatPr defaultRowHeight="15" x14ac:dyDescent="0.25"/>
  <cols>
    <col min="1" max="1" width="25.42578125" customWidth="1"/>
    <col min="2" max="2" width="27.85546875" customWidth="1"/>
    <col min="3" max="3" width="29.140625" customWidth="1"/>
    <col min="4" max="4" width="17.28515625" bestFit="1" customWidth="1"/>
    <col min="5" max="5" width="20.85546875" bestFit="1" customWidth="1"/>
    <col min="6" max="6" width="13.42578125" bestFit="1" customWidth="1"/>
    <col min="7" max="7" width="11.28515625" bestFit="1" customWidth="1"/>
  </cols>
  <sheetData>
    <row r="2" spans="1:13" ht="46.5" customHeight="1" x14ac:dyDescent="0.25">
      <c r="A2" s="182" t="s">
        <v>155</v>
      </c>
      <c r="B2" s="182"/>
      <c r="C2" s="182"/>
      <c r="D2" s="182"/>
      <c r="E2" s="182"/>
      <c r="I2" s="3"/>
      <c r="J2" s="3"/>
      <c r="K2" s="3"/>
      <c r="L2" s="3"/>
      <c r="M2" s="3"/>
    </row>
    <row r="3" spans="1:13" ht="15.75" x14ac:dyDescent="0.25">
      <c r="A3" s="1"/>
      <c r="B3" s="183"/>
      <c r="C3" s="183"/>
      <c r="D3" s="12"/>
      <c r="E3" s="12"/>
    </row>
    <row r="4" spans="1:13" ht="25.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13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13" ht="12.75" customHeight="1" x14ac:dyDescent="0.25">
      <c r="A6" s="184" t="s">
        <v>65</v>
      </c>
      <c r="B6" s="184" t="s">
        <v>86</v>
      </c>
      <c r="C6" s="37" t="s">
        <v>19</v>
      </c>
      <c r="D6" s="54">
        <f>'МП 1'!D6</f>
        <v>339700.19999999995</v>
      </c>
      <c r="E6" s="54">
        <f>'МП 1'!E6</f>
        <v>81330.000000000015</v>
      </c>
    </row>
    <row r="7" spans="1:13" ht="25.5" x14ac:dyDescent="0.25">
      <c r="A7" s="185"/>
      <c r="B7" s="185"/>
      <c r="C7" s="38" t="s">
        <v>20</v>
      </c>
      <c r="D7" s="55">
        <f>'МП 1'!D7</f>
        <v>169754.1</v>
      </c>
      <c r="E7" s="55">
        <f>'МП 1'!E7</f>
        <v>38291.9</v>
      </c>
    </row>
    <row r="8" spans="1:13" x14ac:dyDescent="0.25">
      <c r="A8" s="185"/>
      <c r="B8" s="185"/>
      <c r="C8" s="90" t="s">
        <v>91</v>
      </c>
      <c r="D8" s="55">
        <f>'МП 1'!D8</f>
        <v>154758</v>
      </c>
      <c r="E8" s="55">
        <f>'МП 1'!E8</f>
        <v>39511.800000000003</v>
      </c>
    </row>
    <row r="9" spans="1:13" x14ac:dyDescent="0.25">
      <c r="A9" s="186"/>
      <c r="B9" s="186"/>
      <c r="C9" s="41" t="s">
        <v>39</v>
      </c>
      <c r="D9" s="55">
        <f>'МП 1'!D9</f>
        <v>15188.1</v>
      </c>
      <c r="E9" s="55">
        <f>'МП 1'!E9</f>
        <v>3526.3</v>
      </c>
    </row>
    <row r="10" spans="1:13" ht="15" customHeight="1" x14ac:dyDescent="0.25">
      <c r="A10" s="166" t="s">
        <v>7</v>
      </c>
      <c r="B10" s="187" t="s">
        <v>10</v>
      </c>
      <c r="C10" s="4" t="s">
        <v>19</v>
      </c>
      <c r="D10" s="56">
        <f>'МП 1'!D10</f>
        <v>259103.6</v>
      </c>
      <c r="E10" s="56">
        <f>'МП 1'!E10</f>
        <v>61287.400000000009</v>
      </c>
    </row>
    <row r="11" spans="1:13" ht="25.5" x14ac:dyDescent="0.25">
      <c r="A11" s="167"/>
      <c r="B11" s="188"/>
      <c r="C11" s="5" t="s">
        <v>20</v>
      </c>
      <c r="D11" s="57">
        <f>'МП 1'!D11</f>
        <v>165599.70000000001</v>
      </c>
      <c r="E11" s="57">
        <f>'МП 1'!E11</f>
        <v>38113.300000000003</v>
      </c>
    </row>
    <row r="12" spans="1:13" x14ac:dyDescent="0.25">
      <c r="A12" s="167"/>
      <c r="B12" s="188"/>
      <c r="C12" s="88" t="s">
        <v>91</v>
      </c>
      <c r="D12" s="57">
        <f>'МП 1'!D12</f>
        <v>78315.8</v>
      </c>
      <c r="E12" s="57">
        <f>'МП 1'!E12</f>
        <v>19647.8</v>
      </c>
    </row>
    <row r="13" spans="1:13" x14ac:dyDescent="0.25">
      <c r="A13" s="168"/>
      <c r="B13" s="189"/>
      <c r="C13" s="40" t="s">
        <v>39</v>
      </c>
      <c r="D13" s="57">
        <f>'МП 1'!D13</f>
        <v>15188.1</v>
      </c>
      <c r="E13" s="57">
        <f>'МП 1'!E13</f>
        <v>3526.3</v>
      </c>
    </row>
    <row r="14" spans="1:13" ht="16.5" customHeight="1" x14ac:dyDescent="0.25">
      <c r="A14" s="179" t="s">
        <v>8</v>
      </c>
      <c r="B14" s="166" t="s">
        <v>11</v>
      </c>
      <c r="C14" s="4" t="s">
        <v>19</v>
      </c>
      <c r="D14" s="56">
        <f>'МП 1'!D14</f>
        <v>18027.800000000003</v>
      </c>
      <c r="E14" s="56">
        <f>'МП 1'!E14</f>
        <v>4028.9</v>
      </c>
    </row>
    <row r="15" spans="1:13" ht="25.5" x14ac:dyDescent="0.25">
      <c r="A15" s="180"/>
      <c r="B15" s="167"/>
      <c r="C15" s="5" t="s">
        <v>20</v>
      </c>
      <c r="D15" s="57">
        <f>'МП 1'!D15</f>
        <v>169.4</v>
      </c>
      <c r="E15" s="57">
        <f>'МП 1'!E15</f>
        <v>0</v>
      </c>
    </row>
    <row r="16" spans="1:13" x14ac:dyDescent="0.25">
      <c r="A16" s="180"/>
      <c r="B16" s="167"/>
      <c r="C16" s="88" t="s">
        <v>91</v>
      </c>
      <c r="D16" s="57">
        <f>'МП 1'!D16</f>
        <v>17858.400000000001</v>
      </c>
      <c r="E16" s="57">
        <f>'МП 1'!E16</f>
        <v>4028.9</v>
      </c>
    </row>
    <row r="17" spans="1:5" x14ac:dyDescent="0.25">
      <c r="A17" s="192"/>
      <c r="B17" s="163"/>
      <c r="C17" s="88" t="s">
        <v>39</v>
      </c>
      <c r="D17" s="57"/>
      <c r="E17" s="57"/>
    </row>
    <row r="18" spans="1:5" x14ac:dyDescent="0.25">
      <c r="A18" s="166" t="s">
        <v>9</v>
      </c>
      <c r="B18" s="166" t="s">
        <v>12</v>
      </c>
      <c r="C18" s="34" t="s">
        <v>19</v>
      </c>
      <c r="D18" s="56">
        <f>'МП 1'!D18</f>
        <v>0</v>
      </c>
      <c r="E18" s="56">
        <f>'МП 1'!E18</f>
        <v>0</v>
      </c>
    </row>
    <row r="19" spans="1:5" ht="25.5" x14ac:dyDescent="0.25">
      <c r="A19" s="167"/>
      <c r="B19" s="167"/>
      <c r="C19" s="33" t="s">
        <v>20</v>
      </c>
      <c r="D19" s="57">
        <f>'МП 1'!D19</f>
        <v>0</v>
      </c>
      <c r="E19" s="57">
        <f>'МП 1'!E19</f>
        <v>0</v>
      </c>
    </row>
    <row r="20" spans="1:5" x14ac:dyDescent="0.25">
      <c r="A20" s="167"/>
      <c r="B20" s="167"/>
      <c r="C20" s="88" t="s">
        <v>91</v>
      </c>
      <c r="D20" s="57">
        <f>'МП 1'!D20</f>
        <v>0</v>
      </c>
      <c r="E20" s="57">
        <f>'МП 1'!E20</f>
        <v>0</v>
      </c>
    </row>
    <row r="21" spans="1:5" x14ac:dyDescent="0.25">
      <c r="A21" s="163"/>
      <c r="B21" s="163"/>
      <c r="C21" s="88" t="s">
        <v>39</v>
      </c>
      <c r="D21" s="57"/>
      <c r="E21" s="57"/>
    </row>
    <row r="22" spans="1:5" x14ac:dyDescent="0.25">
      <c r="A22" s="179" t="s">
        <v>13</v>
      </c>
      <c r="B22" s="166" t="s">
        <v>89</v>
      </c>
      <c r="C22" s="10" t="s">
        <v>19</v>
      </c>
      <c r="D22" s="56">
        <f>'МП 1'!D22</f>
        <v>6</v>
      </c>
      <c r="E22" s="56">
        <f>'МП 1'!E22</f>
        <v>6</v>
      </c>
    </row>
    <row r="23" spans="1:5" ht="25.5" x14ac:dyDescent="0.25">
      <c r="A23" s="180"/>
      <c r="B23" s="167"/>
      <c r="C23" s="6" t="s">
        <v>20</v>
      </c>
      <c r="D23" s="57">
        <f>'МП 1'!D23</f>
        <v>0</v>
      </c>
      <c r="E23" s="57">
        <f>'МП 1'!E23</f>
        <v>0</v>
      </c>
    </row>
    <row r="24" spans="1:5" x14ac:dyDescent="0.25">
      <c r="A24" s="180"/>
      <c r="B24" s="167"/>
      <c r="C24" s="88" t="s">
        <v>91</v>
      </c>
      <c r="D24" s="57">
        <f>'МП 1'!D24</f>
        <v>6</v>
      </c>
      <c r="E24" s="57">
        <f>'МП 1'!E24</f>
        <v>6</v>
      </c>
    </row>
    <row r="25" spans="1:5" x14ac:dyDescent="0.25">
      <c r="A25" s="192"/>
      <c r="B25" s="163"/>
      <c r="C25" s="88" t="s">
        <v>39</v>
      </c>
      <c r="D25" s="57"/>
      <c r="E25" s="57"/>
    </row>
    <row r="26" spans="1:5" x14ac:dyDescent="0.25">
      <c r="A26" s="179" t="s">
        <v>14</v>
      </c>
      <c r="B26" s="166" t="s">
        <v>88</v>
      </c>
      <c r="C26" s="11" t="s">
        <v>19</v>
      </c>
      <c r="D26" s="56">
        <f>'МП 1'!D26</f>
        <v>3885</v>
      </c>
      <c r="E26" s="56">
        <f>'МП 1'!E26</f>
        <v>213.6</v>
      </c>
    </row>
    <row r="27" spans="1:5" ht="25.5" x14ac:dyDescent="0.25">
      <c r="A27" s="180"/>
      <c r="B27" s="167"/>
      <c r="C27" s="5" t="s">
        <v>20</v>
      </c>
      <c r="D27" s="57">
        <f>'МП 1'!D27</f>
        <v>3061.1</v>
      </c>
      <c r="E27" s="57">
        <f>'МП 1'!E27</f>
        <v>0</v>
      </c>
    </row>
    <row r="28" spans="1:5" x14ac:dyDescent="0.25">
      <c r="A28" s="180"/>
      <c r="B28" s="167"/>
      <c r="C28" s="88" t="s">
        <v>91</v>
      </c>
      <c r="D28" s="57">
        <f>'МП 1'!D28</f>
        <v>823.9</v>
      </c>
      <c r="E28" s="57">
        <f>'МП 1'!E28</f>
        <v>213.6</v>
      </c>
    </row>
    <row r="29" spans="1:5" x14ac:dyDescent="0.25">
      <c r="A29" s="192"/>
      <c r="B29" s="163"/>
      <c r="C29" s="88" t="s">
        <v>39</v>
      </c>
      <c r="D29" s="57"/>
      <c r="E29" s="57"/>
    </row>
    <row r="30" spans="1:5" x14ac:dyDescent="0.25">
      <c r="A30" s="179" t="s">
        <v>58</v>
      </c>
      <c r="B30" s="166" t="s">
        <v>59</v>
      </c>
      <c r="C30" s="11" t="s">
        <v>19</v>
      </c>
      <c r="D30" s="56">
        <f>'МП 1'!D30</f>
        <v>0</v>
      </c>
      <c r="E30" s="56">
        <f>'МП 1'!E30</f>
        <v>0</v>
      </c>
    </row>
    <row r="31" spans="1:5" ht="25.5" x14ac:dyDescent="0.25">
      <c r="A31" s="180"/>
      <c r="B31" s="167"/>
      <c r="C31" s="33" t="s">
        <v>20</v>
      </c>
      <c r="D31" s="57">
        <f>'МП 1'!D31</f>
        <v>0</v>
      </c>
      <c r="E31" s="57">
        <f>'МП 1'!E31</f>
        <v>0</v>
      </c>
    </row>
    <row r="32" spans="1:5" x14ac:dyDescent="0.25">
      <c r="A32" s="180"/>
      <c r="B32" s="167"/>
      <c r="C32" s="88" t="s">
        <v>91</v>
      </c>
      <c r="D32" s="57">
        <f>'МП 1'!D32</f>
        <v>0</v>
      </c>
      <c r="E32" s="57">
        <f>'МП 1'!E32</f>
        <v>0</v>
      </c>
    </row>
    <row r="33" spans="1:7" x14ac:dyDescent="0.25">
      <c r="A33" s="192"/>
      <c r="B33" s="163"/>
      <c r="C33" s="88" t="s">
        <v>39</v>
      </c>
      <c r="D33" s="57"/>
      <c r="E33" s="57"/>
    </row>
    <row r="34" spans="1:7" x14ac:dyDescent="0.25">
      <c r="A34" s="179" t="s">
        <v>15</v>
      </c>
      <c r="B34" s="166" t="s">
        <v>16</v>
      </c>
      <c r="C34" s="11" t="s">
        <v>22</v>
      </c>
      <c r="D34" s="56">
        <f>'МП 1'!D34</f>
        <v>58677.8</v>
      </c>
      <c r="E34" s="56">
        <f>'МП 1'!E34</f>
        <v>15794.1</v>
      </c>
    </row>
    <row r="35" spans="1:7" ht="25.5" x14ac:dyDescent="0.25">
      <c r="A35" s="180"/>
      <c r="B35" s="172"/>
      <c r="C35" s="5" t="s">
        <v>20</v>
      </c>
      <c r="D35" s="57">
        <f>'МП 1'!D35</f>
        <v>923.9</v>
      </c>
      <c r="E35" s="57">
        <f>'МП 1'!E35</f>
        <v>178.6</v>
      </c>
    </row>
    <row r="36" spans="1:7" x14ac:dyDescent="0.25">
      <c r="A36" s="180"/>
      <c r="B36" s="172"/>
      <c r="C36" s="88" t="s">
        <v>91</v>
      </c>
      <c r="D36" s="57">
        <f>'МП 1'!D36</f>
        <v>57753.9</v>
      </c>
      <c r="E36" s="57">
        <f>'МП 1'!E36</f>
        <v>15615.5</v>
      </c>
    </row>
    <row r="37" spans="1:7" x14ac:dyDescent="0.25">
      <c r="A37" s="192"/>
      <c r="B37" s="163"/>
      <c r="C37" s="88" t="s">
        <v>39</v>
      </c>
      <c r="D37" s="57"/>
      <c r="E37" s="57"/>
    </row>
    <row r="38" spans="1:7" ht="18" customHeight="1" x14ac:dyDescent="0.25">
      <c r="A38" s="184" t="s">
        <v>66</v>
      </c>
      <c r="B38" s="184" t="s">
        <v>92</v>
      </c>
      <c r="C38" s="37" t="s">
        <v>22</v>
      </c>
      <c r="D38" s="54">
        <f>'МП 2'!D6</f>
        <v>142006.30000000002</v>
      </c>
      <c r="E38" s="54">
        <f>'МП 2'!E6</f>
        <v>42593.9</v>
      </c>
      <c r="F38" t="s">
        <v>54</v>
      </c>
      <c r="G38" t="s">
        <v>54</v>
      </c>
    </row>
    <row r="39" spans="1:7" ht="25.5" x14ac:dyDescent="0.25">
      <c r="A39" s="185"/>
      <c r="B39" s="185"/>
      <c r="C39" s="38" t="s">
        <v>20</v>
      </c>
      <c r="D39" s="58">
        <f>'МП 2'!D7</f>
        <v>45.1</v>
      </c>
      <c r="E39" s="59">
        <f>'МП 2'!E7</f>
        <v>45.1</v>
      </c>
    </row>
    <row r="40" spans="1:7" x14ac:dyDescent="0.25">
      <c r="A40" s="185"/>
      <c r="B40" s="185"/>
      <c r="C40" s="90" t="s">
        <v>91</v>
      </c>
      <c r="D40" s="58">
        <f>'МП 2'!D8</f>
        <v>140679.40000000002</v>
      </c>
      <c r="E40" s="59">
        <f>'МП 2'!E8</f>
        <v>42182.9</v>
      </c>
    </row>
    <row r="41" spans="1:7" ht="16.5" customHeight="1" x14ac:dyDescent="0.25">
      <c r="A41" s="185"/>
      <c r="B41" s="185"/>
      <c r="C41" s="38" t="s">
        <v>24</v>
      </c>
      <c r="D41" s="58">
        <f>'МП 2'!D9</f>
        <v>122</v>
      </c>
      <c r="E41" s="59">
        <f>'МП 2'!E9</f>
        <v>122</v>
      </c>
    </row>
    <row r="42" spans="1:7" ht="45" customHeight="1" x14ac:dyDescent="0.25">
      <c r="A42" s="186"/>
      <c r="B42" s="186"/>
      <c r="C42" s="38" t="s">
        <v>47</v>
      </c>
      <c r="D42" s="58">
        <f>'МП 2'!D10</f>
        <v>1159.8</v>
      </c>
      <c r="E42" s="59">
        <f>'МП 2'!E10</f>
        <v>243.9</v>
      </c>
    </row>
    <row r="43" spans="1:7" ht="15" customHeight="1" x14ac:dyDescent="0.25">
      <c r="A43" s="166" t="s">
        <v>7</v>
      </c>
      <c r="B43" s="166" t="s">
        <v>50</v>
      </c>
      <c r="C43" s="26" t="s">
        <v>19</v>
      </c>
      <c r="D43" s="60">
        <f>D44+D45+D46+D47</f>
        <v>98856.400000000009</v>
      </c>
      <c r="E43" s="60">
        <f>E44+E45+E46+E47</f>
        <v>29585</v>
      </c>
      <c r="F43" s="47"/>
      <c r="G43" t="s">
        <v>54</v>
      </c>
    </row>
    <row r="44" spans="1:7" ht="25.5" customHeight="1" x14ac:dyDescent="0.25">
      <c r="A44" s="167"/>
      <c r="B44" s="167"/>
      <c r="C44" s="26" t="s">
        <v>20</v>
      </c>
      <c r="D44" s="45">
        <f>'МП 2'!D12</f>
        <v>0</v>
      </c>
      <c r="E44" s="57">
        <f>'МП 2'!E12</f>
        <v>0</v>
      </c>
    </row>
    <row r="45" spans="1:7" x14ac:dyDescent="0.25">
      <c r="A45" s="167"/>
      <c r="B45" s="167"/>
      <c r="C45" s="92" t="s">
        <v>91</v>
      </c>
      <c r="D45" s="45">
        <f>'МП 2'!D13</f>
        <v>97823.1</v>
      </c>
      <c r="E45" s="45">
        <f>'МП 2'!E13</f>
        <v>29361.7</v>
      </c>
    </row>
    <row r="46" spans="1:7" x14ac:dyDescent="0.25">
      <c r="A46" s="167"/>
      <c r="B46" s="167"/>
      <c r="C46" s="26" t="s">
        <v>24</v>
      </c>
      <c r="D46" s="45">
        <f>'МП 2'!D14</f>
        <v>0</v>
      </c>
      <c r="E46" s="57">
        <f>'МП 2'!E14</f>
        <v>0</v>
      </c>
    </row>
    <row r="47" spans="1:7" ht="39.75" customHeight="1" x14ac:dyDescent="0.25">
      <c r="A47" s="168"/>
      <c r="B47" s="168"/>
      <c r="C47" s="26" t="s">
        <v>47</v>
      </c>
      <c r="D47" s="45">
        <f>'МП 2'!D15</f>
        <v>1033.3</v>
      </c>
      <c r="E47" s="57">
        <f>'МП 2'!E15</f>
        <v>223.3</v>
      </c>
    </row>
    <row r="48" spans="1:7" ht="15" customHeight="1" x14ac:dyDescent="0.25">
      <c r="A48" s="179" t="s">
        <v>8</v>
      </c>
      <c r="B48" s="166" t="s">
        <v>51</v>
      </c>
      <c r="C48" s="26" t="s">
        <v>19</v>
      </c>
      <c r="D48" s="60">
        <f>'МП 2'!D16</f>
        <v>33950.9</v>
      </c>
      <c r="E48" s="60">
        <f>'МП 2'!E16</f>
        <v>10316.1</v>
      </c>
      <c r="F48" s="47"/>
      <c r="G48" t="s">
        <v>54</v>
      </c>
    </row>
    <row r="49" spans="1:7" ht="25.5" x14ac:dyDescent="0.25">
      <c r="A49" s="180"/>
      <c r="B49" s="167"/>
      <c r="C49" s="26" t="s">
        <v>20</v>
      </c>
      <c r="D49" s="45">
        <f>'МП 2'!D17</f>
        <v>45.1</v>
      </c>
      <c r="E49" s="56">
        <f>'МП 2'!E17</f>
        <v>45.1</v>
      </c>
      <c r="F49" t="s">
        <v>54</v>
      </c>
      <c r="G49" t="s">
        <v>54</v>
      </c>
    </row>
    <row r="50" spans="1:7" x14ac:dyDescent="0.25">
      <c r="A50" s="180"/>
      <c r="B50" s="167"/>
      <c r="C50" s="92" t="s">
        <v>91</v>
      </c>
      <c r="D50" s="45">
        <f>'МП 2'!D18</f>
        <v>33657.300000000003</v>
      </c>
      <c r="E50" s="56">
        <f>'МП 2'!E18</f>
        <v>10128.4</v>
      </c>
    </row>
    <row r="51" spans="1:7" x14ac:dyDescent="0.25">
      <c r="A51" s="180"/>
      <c r="B51" s="167"/>
      <c r="C51" s="26" t="s">
        <v>24</v>
      </c>
      <c r="D51" s="45">
        <f>'МП 2'!D19</f>
        <v>122</v>
      </c>
      <c r="E51" s="56">
        <f>'МП 2'!E19</f>
        <v>122</v>
      </c>
    </row>
    <row r="52" spans="1:7" ht="41.25" customHeight="1" x14ac:dyDescent="0.25">
      <c r="A52" s="181"/>
      <c r="B52" s="168"/>
      <c r="C52" s="26" t="s">
        <v>47</v>
      </c>
      <c r="D52" s="45">
        <f>'МП 2'!D20</f>
        <v>126.5</v>
      </c>
      <c r="E52" s="56">
        <f>'МП 2'!E20</f>
        <v>20.6</v>
      </c>
    </row>
    <row r="53" spans="1:7" ht="15" customHeight="1" x14ac:dyDescent="0.25">
      <c r="A53" s="179" t="s">
        <v>9</v>
      </c>
      <c r="B53" s="166" t="s">
        <v>52</v>
      </c>
      <c r="C53" s="24" t="s">
        <v>19</v>
      </c>
      <c r="D53" s="60">
        <f>'МП 2'!D21</f>
        <v>9199</v>
      </c>
      <c r="E53" s="56">
        <f>'МП 2'!E21</f>
        <v>2692.8</v>
      </c>
      <c r="F53" t="s">
        <v>54</v>
      </c>
      <c r="G53" t="s">
        <v>54</v>
      </c>
    </row>
    <row r="54" spans="1:7" ht="25.5" x14ac:dyDescent="0.25">
      <c r="A54" s="180"/>
      <c r="B54" s="167"/>
      <c r="C54" s="25" t="s">
        <v>20</v>
      </c>
      <c r="D54" s="45">
        <f>'МП 2'!D22</f>
        <v>0</v>
      </c>
      <c r="E54" s="56">
        <f>'МП 2'!E22</f>
        <v>0</v>
      </c>
    </row>
    <row r="55" spans="1:7" x14ac:dyDescent="0.25">
      <c r="A55" s="180"/>
      <c r="B55" s="167"/>
      <c r="C55" s="92" t="s">
        <v>91</v>
      </c>
      <c r="D55" s="45">
        <f>'МП 2'!D23</f>
        <v>9199</v>
      </c>
      <c r="E55" s="56">
        <f>'МП 2'!E23</f>
        <v>2692.8</v>
      </c>
    </row>
    <row r="56" spans="1:7" x14ac:dyDescent="0.25">
      <c r="A56" s="180"/>
      <c r="B56" s="167"/>
      <c r="C56" s="24" t="s">
        <v>24</v>
      </c>
      <c r="D56" s="45">
        <f>'МП 2'!D24</f>
        <v>0</v>
      </c>
      <c r="E56" s="56">
        <f>'МП 2'!E24</f>
        <v>0</v>
      </c>
    </row>
    <row r="57" spans="1:7" ht="38.25" x14ac:dyDescent="0.25">
      <c r="A57" s="181"/>
      <c r="B57" s="168"/>
      <c r="C57" s="25" t="s">
        <v>47</v>
      </c>
      <c r="D57" s="45">
        <f>'МП 2'!D25</f>
        <v>0</v>
      </c>
      <c r="E57" s="56">
        <f>'МП 2'!E25</f>
        <v>0</v>
      </c>
    </row>
    <row r="58" spans="1:7" ht="18" customHeight="1" x14ac:dyDescent="0.25">
      <c r="A58" s="157" t="s">
        <v>67</v>
      </c>
      <c r="B58" s="157" t="s">
        <v>154</v>
      </c>
      <c r="C58" s="37" t="s">
        <v>19</v>
      </c>
      <c r="D58" s="54">
        <f>D60</f>
        <v>1140.7</v>
      </c>
      <c r="E58" s="54">
        <f>E60</f>
        <v>496.4</v>
      </c>
    </row>
    <row r="59" spans="1:7" ht="17.25" customHeight="1" x14ac:dyDescent="0.25">
      <c r="A59" s="158"/>
      <c r="B59" s="158"/>
      <c r="C59" s="66" t="s">
        <v>49</v>
      </c>
      <c r="D59" s="59">
        <v>0</v>
      </c>
      <c r="E59" s="59">
        <v>0</v>
      </c>
    </row>
    <row r="60" spans="1:7" ht="17.25" customHeight="1" x14ac:dyDescent="0.25">
      <c r="A60" s="158"/>
      <c r="B60" s="158"/>
      <c r="C60" s="90" t="s">
        <v>91</v>
      </c>
      <c r="D60" s="59">
        <f>D64+D68</f>
        <v>1140.7</v>
      </c>
      <c r="E60" s="59">
        <f>E64+E68</f>
        <v>496.4</v>
      </c>
    </row>
    <row r="61" spans="1:7" ht="17.25" customHeight="1" x14ac:dyDescent="0.25">
      <c r="A61" s="163"/>
      <c r="B61" s="163"/>
      <c r="C61" s="110" t="s">
        <v>24</v>
      </c>
      <c r="D61" s="77">
        <v>0</v>
      </c>
      <c r="E61" s="77">
        <v>0</v>
      </c>
    </row>
    <row r="62" spans="1:7" x14ac:dyDescent="0.25">
      <c r="A62" s="166" t="s">
        <v>7</v>
      </c>
      <c r="B62" s="166" t="s">
        <v>17</v>
      </c>
      <c r="C62" s="5" t="s">
        <v>19</v>
      </c>
      <c r="D62" s="52">
        <f>D64</f>
        <v>860.7</v>
      </c>
      <c r="E62" s="52">
        <f>E64</f>
        <v>417.5</v>
      </c>
    </row>
    <row r="63" spans="1:7" x14ac:dyDescent="0.25">
      <c r="A63" s="167"/>
      <c r="B63" s="167"/>
      <c r="C63" s="67" t="s">
        <v>49</v>
      </c>
      <c r="D63" s="52"/>
      <c r="E63" s="52"/>
    </row>
    <row r="64" spans="1:7" x14ac:dyDescent="0.25">
      <c r="A64" s="167"/>
      <c r="B64" s="167"/>
      <c r="C64" s="92" t="s">
        <v>91</v>
      </c>
      <c r="D64" s="52">
        <f>'МП 3'!D12</f>
        <v>860.7</v>
      </c>
      <c r="E64" s="52">
        <f>'МП 3'!E12</f>
        <v>417.5</v>
      </c>
    </row>
    <row r="65" spans="1:5" x14ac:dyDescent="0.25">
      <c r="A65" s="163"/>
      <c r="B65" s="163"/>
      <c r="C65" s="89" t="s">
        <v>24</v>
      </c>
      <c r="D65" s="52"/>
      <c r="E65" s="52"/>
    </row>
    <row r="66" spans="1:5" x14ac:dyDescent="0.25">
      <c r="A66" s="190" t="s">
        <v>8</v>
      </c>
      <c r="B66" s="191" t="s">
        <v>16</v>
      </c>
      <c r="C66" s="6" t="s">
        <v>19</v>
      </c>
      <c r="D66" s="52">
        <f>D68</f>
        <v>280</v>
      </c>
      <c r="E66" s="52">
        <f>E68</f>
        <v>78.900000000000006</v>
      </c>
    </row>
    <row r="67" spans="1:5" x14ac:dyDescent="0.25">
      <c r="A67" s="190"/>
      <c r="B67" s="191"/>
      <c r="C67" s="92" t="s">
        <v>49</v>
      </c>
      <c r="D67" s="52"/>
      <c r="E67" s="46"/>
    </row>
    <row r="68" spans="1:5" x14ac:dyDescent="0.25">
      <c r="A68" s="190"/>
      <c r="B68" s="191"/>
      <c r="C68" s="92" t="s">
        <v>91</v>
      </c>
      <c r="D68" s="52">
        <f>'МП 3'!D16</f>
        <v>280</v>
      </c>
      <c r="E68" s="52">
        <f>'МП 3'!E16</f>
        <v>78.900000000000006</v>
      </c>
    </row>
    <row r="69" spans="1:5" x14ac:dyDescent="0.25">
      <c r="A69" s="190"/>
      <c r="B69" s="191"/>
      <c r="C69" s="89" t="s">
        <v>24</v>
      </c>
      <c r="D69" s="52">
        <f>'МП 3'!D17</f>
        <v>0</v>
      </c>
      <c r="E69" s="52">
        <f>'МП 3'!E17</f>
        <v>0</v>
      </c>
    </row>
    <row r="70" spans="1:5" ht="15" customHeight="1" x14ac:dyDescent="0.25">
      <c r="A70" s="157" t="s">
        <v>68</v>
      </c>
      <c r="B70" s="184" t="s">
        <v>94</v>
      </c>
      <c r="C70" s="37" t="s">
        <v>19</v>
      </c>
      <c r="D70" s="54">
        <f>D72</f>
        <v>100</v>
      </c>
      <c r="E70" s="54">
        <f>E72</f>
        <v>26.5</v>
      </c>
    </row>
    <row r="71" spans="1:5" ht="15" customHeight="1" x14ac:dyDescent="0.25">
      <c r="A71" s="158"/>
      <c r="B71" s="185"/>
      <c r="C71" s="41" t="s">
        <v>20</v>
      </c>
      <c r="D71" s="54"/>
      <c r="E71" s="54"/>
    </row>
    <row r="72" spans="1:5" ht="17.25" customHeight="1" x14ac:dyDescent="0.25">
      <c r="A72" s="158"/>
      <c r="B72" s="185"/>
      <c r="C72" s="90" t="s">
        <v>91</v>
      </c>
      <c r="D72" s="58">
        <f>D76</f>
        <v>100</v>
      </c>
      <c r="E72" s="58">
        <f>E76</f>
        <v>26.5</v>
      </c>
    </row>
    <row r="73" spans="1:5" ht="17.25" customHeight="1" x14ac:dyDescent="0.25">
      <c r="A73" s="159"/>
      <c r="B73" s="186"/>
      <c r="C73" s="110" t="s">
        <v>24</v>
      </c>
      <c r="D73" s="58"/>
      <c r="E73" s="58"/>
    </row>
    <row r="74" spans="1:5" ht="13.5" customHeight="1" x14ac:dyDescent="0.25">
      <c r="A74" s="166" t="s">
        <v>7</v>
      </c>
      <c r="B74" s="166" t="s">
        <v>35</v>
      </c>
      <c r="C74" s="88" t="s">
        <v>19</v>
      </c>
      <c r="D74" s="52">
        <f>D76</f>
        <v>100</v>
      </c>
      <c r="E74" s="52">
        <f>E76</f>
        <v>26.5</v>
      </c>
    </row>
    <row r="75" spans="1:5" ht="15" customHeight="1" x14ac:dyDescent="0.25">
      <c r="A75" s="167"/>
      <c r="B75" s="167"/>
      <c r="C75" s="40" t="s">
        <v>82</v>
      </c>
      <c r="D75" s="52"/>
      <c r="E75" s="52"/>
    </row>
    <row r="76" spans="1:5" ht="16.5" customHeight="1" x14ac:dyDescent="0.25">
      <c r="A76" s="167"/>
      <c r="B76" s="167"/>
      <c r="C76" s="92" t="s">
        <v>91</v>
      </c>
      <c r="D76" s="52">
        <f>'МП 5'!D11</f>
        <v>100</v>
      </c>
      <c r="E76" s="52">
        <f>'МП 5'!E11</f>
        <v>26.5</v>
      </c>
    </row>
    <row r="77" spans="1:5" ht="16.5" customHeight="1" x14ac:dyDescent="0.25">
      <c r="A77" s="163"/>
      <c r="B77" s="163"/>
      <c r="C77" s="89" t="s">
        <v>24</v>
      </c>
      <c r="D77" s="52"/>
      <c r="E77" s="52"/>
    </row>
    <row r="78" spans="1:5" ht="15.75" customHeight="1" x14ac:dyDescent="0.25">
      <c r="A78" s="166" t="s">
        <v>9</v>
      </c>
      <c r="B78" s="166" t="s">
        <v>96</v>
      </c>
      <c r="C78" s="88" t="s">
        <v>19</v>
      </c>
      <c r="D78" s="52">
        <f>'МП 5'!D13</f>
        <v>0</v>
      </c>
      <c r="E78" s="52">
        <f>'МП 5'!E13</f>
        <v>0</v>
      </c>
    </row>
    <row r="79" spans="1:5" ht="17.25" customHeight="1" x14ac:dyDescent="0.25">
      <c r="A79" s="172"/>
      <c r="B79" s="172"/>
      <c r="C79" s="88" t="s">
        <v>82</v>
      </c>
      <c r="D79" s="52"/>
      <c r="E79" s="52"/>
    </row>
    <row r="80" spans="1:5" ht="15" customHeight="1" x14ac:dyDescent="0.25">
      <c r="A80" s="172"/>
      <c r="B80" s="172"/>
      <c r="C80" s="92" t="s">
        <v>91</v>
      </c>
      <c r="D80" s="52"/>
      <c r="E80" s="52"/>
    </row>
    <row r="81" spans="1:5" ht="15.75" customHeight="1" x14ac:dyDescent="0.25">
      <c r="A81" s="163"/>
      <c r="B81" s="163"/>
      <c r="C81" s="89" t="s">
        <v>24</v>
      </c>
      <c r="D81" s="52"/>
      <c r="E81" s="52"/>
    </row>
    <row r="82" spans="1:5" x14ac:dyDescent="0.25">
      <c r="A82" s="156" t="s">
        <v>69</v>
      </c>
      <c r="B82" s="156" t="s">
        <v>97</v>
      </c>
      <c r="C82" s="37" t="s">
        <v>19</v>
      </c>
      <c r="D82" s="54">
        <f>D83+D84+D85</f>
        <v>7811.9</v>
      </c>
      <c r="E82" s="54">
        <f>'МП 6'!E6</f>
        <v>1673.6</v>
      </c>
    </row>
    <row r="83" spans="1:5" ht="25.5" x14ac:dyDescent="0.25">
      <c r="A83" s="156"/>
      <c r="B83" s="156"/>
      <c r="C83" s="38" t="s">
        <v>20</v>
      </c>
      <c r="D83" s="59">
        <f>'МП 6'!D7</f>
        <v>7811.9</v>
      </c>
      <c r="E83" s="59">
        <f>'МП 6'!E7</f>
        <v>1673.6</v>
      </c>
    </row>
    <row r="84" spans="1:5" x14ac:dyDescent="0.25">
      <c r="A84" s="156"/>
      <c r="B84" s="156"/>
      <c r="C84" s="94" t="s">
        <v>91</v>
      </c>
      <c r="D84" s="59">
        <f>D96+D88</f>
        <v>0</v>
      </c>
      <c r="E84" s="59">
        <f>'МП 6'!E8</f>
        <v>0</v>
      </c>
    </row>
    <row r="85" spans="1:5" x14ac:dyDescent="0.25">
      <c r="A85" s="156"/>
      <c r="B85" s="156"/>
      <c r="C85" s="38" t="s">
        <v>24</v>
      </c>
      <c r="D85" s="59">
        <f>'МП 6'!D9</f>
        <v>0</v>
      </c>
      <c r="E85" s="59">
        <f>E89</f>
        <v>0</v>
      </c>
    </row>
    <row r="86" spans="1:5" x14ac:dyDescent="0.25">
      <c r="A86" s="178" t="s">
        <v>7</v>
      </c>
      <c r="B86" s="178" t="s">
        <v>98</v>
      </c>
      <c r="C86" s="4" t="s">
        <v>19</v>
      </c>
      <c r="D86" s="61">
        <f>'МП 6'!D10</f>
        <v>0</v>
      </c>
      <c r="E86" s="56">
        <f>'МП 6'!E10</f>
        <v>0</v>
      </c>
    </row>
    <row r="87" spans="1:5" ht="25.5" x14ac:dyDescent="0.25">
      <c r="A87" s="178"/>
      <c r="B87" s="178"/>
      <c r="C87" s="5" t="s">
        <v>20</v>
      </c>
      <c r="D87" s="62">
        <f>'МП 6'!D11</f>
        <v>0</v>
      </c>
      <c r="E87" s="57">
        <f>'МП 6'!E11</f>
        <v>0</v>
      </c>
    </row>
    <row r="88" spans="1:5" x14ac:dyDescent="0.25">
      <c r="A88" s="178"/>
      <c r="B88" s="178"/>
      <c r="C88" s="95" t="s">
        <v>91</v>
      </c>
      <c r="D88" s="62">
        <f>'МП 6'!D12</f>
        <v>0</v>
      </c>
      <c r="E88" s="57">
        <f>'МП 6'!E12</f>
        <v>0</v>
      </c>
    </row>
    <row r="89" spans="1:5" x14ac:dyDescent="0.25">
      <c r="A89" s="178"/>
      <c r="B89" s="178"/>
      <c r="C89" s="5" t="s">
        <v>24</v>
      </c>
      <c r="D89" s="62">
        <f>'МП 6'!D13</f>
        <v>0</v>
      </c>
      <c r="E89" s="57">
        <f>'МП 6'!E13</f>
        <v>0</v>
      </c>
    </row>
    <row r="90" spans="1:5" x14ac:dyDescent="0.25">
      <c r="A90" s="177" t="s">
        <v>8</v>
      </c>
      <c r="B90" s="178" t="s">
        <v>99</v>
      </c>
      <c r="C90" s="97" t="s">
        <v>19</v>
      </c>
      <c r="D90" s="53">
        <f>D91+D92+D93</f>
        <v>0</v>
      </c>
      <c r="E90" s="56">
        <f>'МП 6'!E14</f>
        <v>0</v>
      </c>
    </row>
    <row r="91" spans="1:5" ht="25.5" x14ac:dyDescent="0.25">
      <c r="A91" s="177"/>
      <c r="B91" s="178"/>
      <c r="C91" s="33" t="s">
        <v>20</v>
      </c>
      <c r="D91" s="43"/>
      <c r="E91" s="57">
        <f>'МП 6'!E15</f>
        <v>0</v>
      </c>
    </row>
    <row r="92" spans="1:5" x14ac:dyDescent="0.25">
      <c r="A92" s="177"/>
      <c r="B92" s="178"/>
      <c r="C92" s="95" t="s">
        <v>91</v>
      </c>
      <c r="D92" s="43">
        <v>0</v>
      </c>
      <c r="E92" s="57">
        <f>'МП 6'!E16</f>
        <v>0</v>
      </c>
    </row>
    <row r="93" spans="1:5" x14ac:dyDescent="0.25">
      <c r="A93" s="177"/>
      <c r="B93" s="178"/>
      <c r="C93" s="33" t="s">
        <v>24</v>
      </c>
      <c r="D93" s="43"/>
      <c r="E93" s="57">
        <f>'МП 6'!E17</f>
        <v>0</v>
      </c>
    </row>
    <row r="94" spans="1:5" x14ac:dyDescent="0.25">
      <c r="A94" s="177" t="s">
        <v>29</v>
      </c>
      <c r="B94" s="178" t="s">
        <v>16</v>
      </c>
      <c r="C94" s="4" t="s">
        <v>19</v>
      </c>
      <c r="D94" s="61">
        <f>'МП 6'!D18</f>
        <v>7811.9</v>
      </c>
      <c r="E94" s="56">
        <f>'МП 6'!E18</f>
        <v>1673.6</v>
      </c>
    </row>
    <row r="95" spans="1:5" ht="25.5" x14ac:dyDescent="0.25">
      <c r="A95" s="177"/>
      <c r="B95" s="178"/>
      <c r="C95" s="5" t="s">
        <v>20</v>
      </c>
      <c r="D95" s="62">
        <f>'МП 6'!D19</f>
        <v>7811.9</v>
      </c>
      <c r="E95" s="57">
        <f>'МП 6'!E19</f>
        <v>1673.6</v>
      </c>
    </row>
    <row r="96" spans="1:5" x14ac:dyDescent="0.25">
      <c r="A96" s="177"/>
      <c r="B96" s="178"/>
      <c r="C96" s="95" t="s">
        <v>91</v>
      </c>
      <c r="D96" s="62">
        <f>'МП 6'!D20</f>
        <v>0</v>
      </c>
      <c r="E96" s="57">
        <f>'МП 6'!E20</f>
        <v>0</v>
      </c>
    </row>
    <row r="97" spans="1:5" x14ac:dyDescent="0.25">
      <c r="A97" s="177"/>
      <c r="B97" s="178"/>
      <c r="C97" s="5" t="s">
        <v>24</v>
      </c>
      <c r="D97" s="62">
        <f>'МП 6'!D21</f>
        <v>0</v>
      </c>
      <c r="E97" s="57">
        <f>'МП 6'!E21</f>
        <v>0</v>
      </c>
    </row>
    <row r="98" spans="1:5" x14ac:dyDescent="0.25">
      <c r="A98" s="157" t="s">
        <v>70</v>
      </c>
      <c r="B98" s="157" t="s">
        <v>100</v>
      </c>
      <c r="C98" s="37" t="s">
        <v>19</v>
      </c>
      <c r="D98" s="54">
        <f>'МП 7'!D6</f>
        <v>31269.5</v>
      </c>
      <c r="E98" s="54">
        <f>'МП 7'!E6</f>
        <v>14763.1</v>
      </c>
    </row>
    <row r="99" spans="1:5" ht="25.5" x14ac:dyDescent="0.25">
      <c r="A99" s="158"/>
      <c r="B99" s="158"/>
      <c r="C99" s="38" t="s">
        <v>20</v>
      </c>
      <c r="D99" s="51">
        <f>'МП 7'!D7</f>
        <v>29769.5</v>
      </c>
      <c r="E99" s="55">
        <f>'МП 7'!E7</f>
        <v>14763.1</v>
      </c>
    </row>
    <row r="100" spans="1:5" x14ac:dyDescent="0.25">
      <c r="A100" s="158"/>
      <c r="B100" s="158"/>
      <c r="C100" s="94" t="s">
        <v>91</v>
      </c>
      <c r="D100" s="51">
        <f>'МП 7'!D8</f>
        <v>1500</v>
      </c>
      <c r="E100" s="55">
        <f>'МП 7'!E8</f>
        <v>0</v>
      </c>
    </row>
    <row r="101" spans="1:5" x14ac:dyDescent="0.25">
      <c r="A101" s="163"/>
      <c r="B101" s="163"/>
      <c r="C101" s="38" t="s">
        <v>24</v>
      </c>
      <c r="D101" s="51">
        <f>'МП 7'!D9</f>
        <v>0</v>
      </c>
      <c r="E101" s="55">
        <f>'МП 7'!E9</f>
        <v>0</v>
      </c>
    </row>
    <row r="102" spans="1:5" ht="15" customHeight="1" x14ac:dyDescent="0.25">
      <c r="A102" s="166" t="s">
        <v>7</v>
      </c>
      <c r="B102" s="166" t="s">
        <v>101</v>
      </c>
      <c r="C102" s="4" t="s">
        <v>19</v>
      </c>
      <c r="D102" s="63">
        <f>'МП 7'!D10</f>
        <v>500</v>
      </c>
      <c r="E102" s="56">
        <f>'МП 7'!E10</f>
        <v>0</v>
      </c>
    </row>
    <row r="103" spans="1:5" ht="25.5" x14ac:dyDescent="0.25">
      <c r="A103" s="167"/>
      <c r="B103" s="167"/>
      <c r="C103" s="5" t="s">
        <v>20</v>
      </c>
      <c r="D103" s="50">
        <f>'МП 7'!D11</f>
        <v>0</v>
      </c>
      <c r="E103" s="57">
        <f>'МП 7'!E11</f>
        <v>0</v>
      </c>
    </row>
    <row r="104" spans="1:5" x14ac:dyDescent="0.25">
      <c r="A104" s="167"/>
      <c r="B104" s="167"/>
      <c r="C104" s="95" t="s">
        <v>91</v>
      </c>
      <c r="D104" s="50">
        <f>'МП 7'!D12</f>
        <v>500</v>
      </c>
      <c r="E104" s="57">
        <f>'МП 7'!E12</f>
        <v>0</v>
      </c>
    </row>
    <row r="105" spans="1:5" x14ac:dyDescent="0.25">
      <c r="A105" s="168"/>
      <c r="B105" s="168"/>
      <c r="C105" s="20" t="s">
        <v>39</v>
      </c>
      <c r="D105" s="50">
        <f>'МП 7'!D13</f>
        <v>0</v>
      </c>
      <c r="E105" s="57">
        <f>'МП 7'!E13</f>
        <v>0</v>
      </c>
    </row>
    <row r="106" spans="1:5" ht="13.5" customHeight="1" x14ac:dyDescent="0.25">
      <c r="A106" s="166" t="s">
        <v>8</v>
      </c>
      <c r="B106" s="166" t="s">
        <v>55</v>
      </c>
      <c r="C106" s="21" t="s">
        <v>19</v>
      </c>
      <c r="D106" s="63">
        <f>'МП 7'!D14</f>
        <v>29769.5</v>
      </c>
      <c r="E106" s="64">
        <f>E107+E108+E109</f>
        <v>14763.1</v>
      </c>
    </row>
    <row r="107" spans="1:5" ht="13.5" customHeight="1" x14ac:dyDescent="0.25">
      <c r="A107" s="167"/>
      <c r="B107" s="167"/>
      <c r="C107" s="21" t="s">
        <v>49</v>
      </c>
      <c r="D107" s="50">
        <f>'МП 7'!D15</f>
        <v>29769.5</v>
      </c>
      <c r="E107" s="65">
        <f>'МП 7'!E15</f>
        <v>14763.1</v>
      </c>
    </row>
    <row r="108" spans="1:5" ht="13.5" customHeight="1" x14ac:dyDescent="0.25">
      <c r="A108" s="167"/>
      <c r="B108" s="167"/>
      <c r="C108" s="95" t="s">
        <v>91</v>
      </c>
      <c r="D108" s="50">
        <f>'МП 7'!D16</f>
        <v>0</v>
      </c>
      <c r="E108" s="65">
        <v>0</v>
      </c>
    </row>
    <row r="109" spans="1:5" ht="39.75" customHeight="1" x14ac:dyDescent="0.25">
      <c r="A109" s="168"/>
      <c r="B109" s="168"/>
      <c r="C109" s="116" t="s">
        <v>48</v>
      </c>
      <c r="D109" s="50">
        <f>'МП 7'!D17</f>
        <v>0</v>
      </c>
      <c r="E109" s="65">
        <f>'МП 7'!E17</f>
        <v>0</v>
      </c>
    </row>
    <row r="110" spans="1:5" ht="14.25" customHeight="1" x14ac:dyDescent="0.25">
      <c r="A110" s="173" t="s">
        <v>9</v>
      </c>
      <c r="B110" s="173" t="s">
        <v>135</v>
      </c>
      <c r="C110" s="97" t="s">
        <v>19</v>
      </c>
      <c r="D110" s="50">
        <f>SUM(D111:D113)</f>
        <v>1000</v>
      </c>
      <c r="E110" s="50">
        <f>SUM(E111:E113)</f>
        <v>0</v>
      </c>
    </row>
    <row r="111" spans="1:5" ht="26.25" customHeight="1" x14ac:dyDescent="0.25">
      <c r="A111" s="174"/>
      <c r="B111" s="174"/>
      <c r="C111" s="95" t="s">
        <v>20</v>
      </c>
      <c r="D111" s="50">
        <f>'МП 7'!D19</f>
        <v>0</v>
      </c>
      <c r="E111" s="50">
        <f>'МП 7'!E19</f>
        <v>0</v>
      </c>
    </row>
    <row r="112" spans="1:5" ht="18" customHeight="1" x14ac:dyDescent="0.25">
      <c r="A112" s="174"/>
      <c r="B112" s="174"/>
      <c r="C112" s="95" t="s">
        <v>91</v>
      </c>
      <c r="D112" s="50">
        <f>'МП 7'!D20</f>
        <v>1000</v>
      </c>
      <c r="E112" s="50">
        <f>'МП 7'!E20</f>
        <v>0</v>
      </c>
    </row>
    <row r="113" spans="1:5" ht="15" customHeight="1" x14ac:dyDescent="0.25">
      <c r="A113" s="174"/>
      <c r="B113" s="174"/>
      <c r="C113" s="95" t="s">
        <v>39</v>
      </c>
      <c r="D113" s="50">
        <f>'МП 7'!D21</f>
        <v>0</v>
      </c>
      <c r="E113" s="50">
        <f>'МП 7'!E21</f>
        <v>0</v>
      </c>
    </row>
    <row r="114" spans="1:5" ht="39.75" hidden="1" customHeight="1" x14ac:dyDescent="0.25">
      <c r="A114" s="174"/>
      <c r="B114" s="174"/>
      <c r="C114" s="21"/>
      <c r="D114" s="50"/>
      <c r="E114" s="65"/>
    </row>
    <row r="115" spans="1:5" ht="39.75" hidden="1" customHeight="1" x14ac:dyDescent="0.25">
      <c r="A115" s="175"/>
      <c r="B115" s="175"/>
      <c r="C115" s="21"/>
      <c r="D115" s="50"/>
      <c r="E115" s="65"/>
    </row>
    <row r="116" spans="1:5" ht="15" customHeight="1" x14ac:dyDescent="0.25">
      <c r="A116" s="156" t="s">
        <v>71</v>
      </c>
      <c r="B116" s="156" t="s">
        <v>102</v>
      </c>
      <c r="C116" s="37" t="s">
        <v>19</v>
      </c>
      <c r="D116" s="54">
        <f>'МП 8'!D6</f>
        <v>15261.7</v>
      </c>
      <c r="E116" s="54">
        <f>'МП 8'!E6</f>
        <v>3254.7</v>
      </c>
    </row>
    <row r="117" spans="1:5" ht="25.5" x14ac:dyDescent="0.25">
      <c r="A117" s="156"/>
      <c r="B117" s="156"/>
      <c r="C117" s="38" t="s">
        <v>20</v>
      </c>
      <c r="D117" s="58">
        <f>'МП 8'!D7</f>
        <v>0</v>
      </c>
      <c r="E117" s="59">
        <f>'МП 8'!E7</f>
        <v>0</v>
      </c>
    </row>
    <row r="118" spans="1:5" ht="17.25" customHeight="1" x14ac:dyDescent="0.25">
      <c r="A118" s="156"/>
      <c r="B118" s="156"/>
      <c r="C118" s="94" t="s">
        <v>91</v>
      </c>
      <c r="D118" s="58">
        <f>'МП 8'!D8</f>
        <v>15261.7</v>
      </c>
      <c r="E118" s="59">
        <f>'МП 8'!E8</f>
        <v>3254.7</v>
      </c>
    </row>
    <row r="119" spans="1:5" ht="17.25" customHeight="1" x14ac:dyDescent="0.25">
      <c r="A119" s="156"/>
      <c r="B119" s="156"/>
      <c r="C119" s="38" t="s">
        <v>39</v>
      </c>
      <c r="D119" s="58">
        <f>'МП 8'!D9</f>
        <v>0</v>
      </c>
      <c r="E119" s="59">
        <f>'МП 8'!E9</f>
        <v>0</v>
      </c>
    </row>
    <row r="120" spans="1:5" x14ac:dyDescent="0.25">
      <c r="A120" s="166" t="s">
        <v>7</v>
      </c>
      <c r="B120" s="166" t="s">
        <v>104</v>
      </c>
      <c r="C120" s="5" t="s">
        <v>19</v>
      </c>
      <c r="D120" s="60">
        <f>'МП 8'!D10</f>
        <v>0</v>
      </c>
      <c r="E120" s="56">
        <f>'МП 8'!E10</f>
        <v>0</v>
      </c>
    </row>
    <row r="121" spans="1:5" x14ac:dyDescent="0.25">
      <c r="A121" s="167"/>
      <c r="B121" s="167"/>
      <c r="C121" s="95" t="s">
        <v>49</v>
      </c>
      <c r="D121" s="45">
        <f>'МП 8'!D11</f>
        <v>0</v>
      </c>
      <c r="E121" s="57">
        <f>'МП 8'!E11</f>
        <v>0</v>
      </c>
    </row>
    <row r="122" spans="1:5" ht="16.5" customHeight="1" x14ac:dyDescent="0.25">
      <c r="A122" s="167"/>
      <c r="B122" s="167"/>
      <c r="C122" s="95" t="s">
        <v>91</v>
      </c>
      <c r="D122" s="45">
        <f>'МП 8'!D12</f>
        <v>0</v>
      </c>
      <c r="E122" s="57">
        <f>'МП 8'!E12</f>
        <v>0</v>
      </c>
    </row>
    <row r="123" spans="1:5" ht="15" customHeight="1" x14ac:dyDescent="0.25">
      <c r="A123" s="163"/>
      <c r="B123" s="163"/>
      <c r="C123" s="95" t="s">
        <v>39</v>
      </c>
      <c r="D123" s="45">
        <v>0</v>
      </c>
      <c r="E123" s="57">
        <v>0</v>
      </c>
    </row>
    <row r="124" spans="1:5" ht="15" customHeight="1" x14ac:dyDescent="0.25">
      <c r="A124" s="179" t="s">
        <v>8</v>
      </c>
      <c r="B124" s="166" t="s">
        <v>105</v>
      </c>
      <c r="C124" s="5" t="s">
        <v>19</v>
      </c>
      <c r="D124" s="60">
        <f>'МП 8'!D14</f>
        <v>0</v>
      </c>
      <c r="E124" s="56">
        <f>'МП 8'!E14</f>
        <v>0</v>
      </c>
    </row>
    <row r="125" spans="1:5" ht="25.5" x14ac:dyDescent="0.25">
      <c r="A125" s="180"/>
      <c r="B125" s="167"/>
      <c r="C125" s="5" t="s">
        <v>20</v>
      </c>
      <c r="D125" s="45">
        <f>'МП 8'!D15</f>
        <v>0</v>
      </c>
      <c r="E125" s="57">
        <f>'МП 8'!E15</f>
        <v>0</v>
      </c>
    </row>
    <row r="126" spans="1:5" x14ac:dyDescent="0.25">
      <c r="A126" s="180"/>
      <c r="B126" s="167"/>
      <c r="C126" s="95" t="s">
        <v>91</v>
      </c>
      <c r="D126" s="45">
        <f>'МП 8'!D16</f>
        <v>0</v>
      </c>
      <c r="E126" s="57">
        <f>'МП 8'!E16</f>
        <v>0</v>
      </c>
    </row>
    <row r="127" spans="1:5" ht="28.5" customHeight="1" x14ac:dyDescent="0.25">
      <c r="A127" s="181"/>
      <c r="B127" s="168"/>
      <c r="C127" s="35" t="s">
        <v>39</v>
      </c>
      <c r="D127" s="45">
        <f>'МП 8'!D17</f>
        <v>0</v>
      </c>
      <c r="E127" s="57">
        <f>'МП 8'!E17</f>
        <v>0</v>
      </c>
    </row>
    <row r="128" spans="1:5" x14ac:dyDescent="0.25">
      <c r="A128" s="177" t="s">
        <v>9</v>
      </c>
      <c r="B128" s="178" t="s">
        <v>106</v>
      </c>
      <c r="C128" s="5" t="s">
        <v>19</v>
      </c>
      <c r="D128" s="60">
        <f>'МП 8'!D18</f>
        <v>0</v>
      </c>
      <c r="E128" s="56">
        <f>'МП 8'!E18</f>
        <v>0</v>
      </c>
    </row>
    <row r="129" spans="1:5" ht="25.5" x14ac:dyDescent="0.25">
      <c r="A129" s="177"/>
      <c r="B129" s="178"/>
      <c r="C129" s="5" t="s">
        <v>20</v>
      </c>
      <c r="D129" s="45">
        <f>'МП 8'!D19</f>
        <v>0</v>
      </c>
      <c r="E129" s="57">
        <v>0</v>
      </c>
    </row>
    <row r="130" spans="1:5" ht="18" customHeight="1" x14ac:dyDescent="0.25">
      <c r="A130" s="177"/>
      <c r="B130" s="178"/>
      <c r="C130" s="95" t="s">
        <v>91</v>
      </c>
      <c r="D130" s="45">
        <f>'МП 8'!D20</f>
        <v>0</v>
      </c>
      <c r="E130" s="57">
        <f>'МП 8'!E20</f>
        <v>0</v>
      </c>
    </row>
    <row r="131" spans="1:5" ht="15" customHeight="1" x14ac:dyDescent="0.25">
      <c r="A131" s="179" t="s">
        <v>13</v>
      </c>
      <c r="B131" s="166" t="s">
        <v>18</v>
      </c>
      <c r="C131" s="5" t="s">
        <v>22</v>
      </c>
      <c r="D131" s="60">
        <f>'МП 8'!D21</f>
        <v>15261.7</v>
      </c>
      <c r="E131" s="56">
        <f>'МП 8'!E21</f>
        <v>3254.7</v>
      </c>
    </row>
    <row r="132" spans="1:5" ht="25.5" x14ac:dyDescent="0.25">
      <c r="A132" s="180"/>
      <c r="B132" s="167"/>
      <c r="C132" s="5" t="s">
        <v>31</v>
      </c>
      <c r="D132" s="45">
        <f>'МП 8'!D22</f>
        <v>0</v>
      </c>
      <c r="E132" s="57">
        <f>'МП 8'!E22</f>
        <v>0</v>
      </c>
    </row>
    <row r="133" spans="1:5" x14ac:dyDescent="0.25">
      <c r="A133" s="180"/>
      <c r="B133" s="167"/>
      <c r="C133" s="95" t="s">
        <v>91</v>
      </c>
      <c r="D133" s="45">
        <f>'МП 8'!D23</f>
        <v>15261.7</v>
      </c>
      <c r="E133" s="57">
        <f>'МП 8'!E23</f>
        <v>3254.7</v>
      </c>
    </row>
    <row r="134" spans="1:5" x14ac:dyDescent="0.25">
      <c r="A134" s="181"/>
      <c r="B134" s="168"/>
      <c r="C134" s="35" t="s">
        <v>39</v>
      </c>
      <c r="D134" s="45">
        <f>'МП 8'!D24</f>
        <v>0</v>
      </c>
      <c r="E134" s="57">
        <f>'МП 8'!E24</f>
        <v>0</v>
      </c>
    </row>
    <row r="135" spans="1:5" ht="15" customHeight="1" x14ac:dyDescent="0.25">
      <c r="A135" s="157" t="s">
        <v>72</v>
      </c>
      <c r="B135" s="157" t="s">
        <v>108</v>
      </c>
      <c r="C135" s="117" t="s">
        <v>19</v>
      </c>
      <c r="D135" s="78">
        <f>'МП 9'!D6</f>
        <v>500</v>
      </c>
      <c r="E135" s="78">
        <f>E136+E137</f>
        <v>0</v>
      </c>
    </row>
    <row r="136" spans="1:5" ht="25.5" x14ac:dyDescent="0.25">
      <c r="A136" s="158"/>
      <c r="B136" s="158"/>
      <c r="C136" s="38" t="s">
        <v>20</v>
      </c>
      <c r="D136" s="79">
        <f>D140</f>
        <v>0</v>
      </c>
      <c r="E136" s="79">
        <f>E140</f>
        <v>0</v>
      </c>
    </row>
    <row r="137" spans="1:5" x14ac:dyDescent="0.25">
      <c r="A137" s="158"/>
      <c r="B137" s="158"/>
      <c r="C137" s="94" t="s">
        <v>109</v>
      </c>
      <c r="D137" s="79">
        <f>'МП 9'!D8</f>
        <v>500</v>
      </c>
      <c r="E137" s="79">
        <f>E141</f>
        <v>0</v>
      </c>
    </row>
    <row r="138" spans="1:5" x14ac:dyDescent="0.25">
      <c r="A138" s="176"/>
      <c r="B138" s="163"/>
      <c r="C138" s="94" t="s">
        <v>39</v>
      </c>
      <c r="D138" s="79"/>
      <c r="E138" s="79"/>
    </row>
    <row r="139" spans="1:5" ht="15" customHeight="1" x14ac:dyDescent="0.25">
      <c r="A139" s="166" t="s">
        <v>7</v>
      </c>
      <c r="B139" s="166" t="s">
        <v>34</v>
      </c>
      <c r="C139" s="25" t="s">
        <v>19</v>
      </c>
      <c r="D139" s="73">
        <f>D140+D141</f>
        <v>500</v>
      </c>
      <c r="E139" s="73">
        <f>E140+E141</f>
        <v>0</v>
      </c>
    </row>
    <row r="140" spans="1:5" ht="25.5" x14ac:dyDescent="0.25">
      <c r="A140" s="167"/>
      <c r="B140" s="167"/>
      <c r="C140" s="25" t="s">
        <v>20</v>
      </c>
      <c r="D140" s="76">
        <f>'МП 9'!D11</f>
        <v>0</v>
      </c>
      <c r="E140" s="76">
        <v>0</v>
      </c>
    </row>
    <row r="141" spans="1:5" x14ac:dyDescent="0.25">
      <c r="A141" s="167"/>
      <c r="B141" s="167"/>
      <c r="C141" s="95" t="s">
        <v>91</v>
      </c>
      <c r="D141" s="76">
        <f>'МП 9'!D12</f>
        <v>500</v>
      </c>
      <c r="E141" s="76">
        <v>0</v>
      </c>
    </row>
    <row r="142" spans="1:5" x14ac:dyDescent="0.25">
      <c r="A142" s="168"/>
      <c r="B142" s="168"/>
      <c r="C142" s="95" t="s">
        <v>39</v>
      </c>
      <c r="D142" s="115"/>
      <c r="E142" s="115"/>
    </row>
    <row r="143" spans="1:5" ht="15" customHeight="1" x14ac:dyDescent="0.25">
      <c r="A143" s="156" t="s">
        <v>73</v>
      </c>
      <c r="B143" s="157" t="s">
        <v>110</v>
      </c>
      <c r="C143" s="117" t="s">
        <v>19</v>
      </c>
      <c r="D143" s="78">
        <f>'МП 10'!D6</f>
        <v>55667.3</v>
      </c>
      <c r="E143" s="78">
        <f>'МП 10'!E6</f>
        <v>12751.2</v>
      </c>
    </row>
    <row r="144" spans="1:5" x14ac:dyDescent="0.25">
      <c r="A144" s="156"/>
      <c r="B144" s="158"/>
      <c r="C144" s="94" t="s">
        <v>82</v>
      </c>
      <c r="D144" s="79">
        <f>'МП 10'!D7</f>
        <v>0</v>
      </c>
      <c r="E144" s="80">
        <f>'МП 10'!E7</f>
        <v>0</v>
      </c>
    </row>
    <row r="145" spans="1:5" x14ac:dyDescent="0.25">
      <c r="A145" s="156"/>
      <c r="B145" s="158"/>
      <c r="C145" s="94" t="s">
        <v>109</v>
      </c>
      <c r="D145" s="79">
        <f>'МП 10'!D8</f>
        <v>55667.3</v>
      </c>
      <c r="E145" s="80">
        <f>'МП 10'!E8</f>
        <v>12751.2</v>
      </c>
    </row>
    <row r="146" spans="1:5" ht="16.5" customHeight="1" x14ac:dyDescent="0.25">
      <c r="A146" s="156"/>
      <c r="B146" s="159"/>
      <c r="C146" s="94" t="s">
        <v>39</v>
      </c>
      <c r="D146" s="120"/>
      <c r="E146" s="120"/>
    </row>
    <row r="147" spans="1:5" ht="18" customHeight="1" x14ac:dyDescent="0.25">
      <c r="A147" s="166" t="s">
        <v>7</v>
      </c>
      <c r="B147" s="166" t="s">
        <v>60</v>
      </c>
      <c r="C147" s="25" t="s">
        <v>19</v>
      </c>
      <c r="D147" s="73">
        <f>D148+D149</f>
        <v>55487.3</v>
      </c>
      <c r="E147" s="81">
        <f>'МП 10'!E10</f>
        <v>12751.2</v>
      </c>
    </row>
    <row r="148" spans="1:5" ht="16.5" customHeight="1" x14ac:dyDescent="0.25">
      <c r="A148" s="167"/>
      <c r="B148" s="167"/>
      <c r="C148" s="96" t="s">
        <v>49</v>
      </c>
      <c r="D148" s="76">
        <v>0</v>
      </c>
      <c r="E148" s="82">
        <f>'МП 10'!E11</f>
        <v>0</v>
      </c>
    </row>
    <row r="149" spans="1:5" ht="16.5" customHeight="1" x14ac:dyDescent="0.25">
      <c r="A149" s="167"/>
      <c r="B149" s="167"/>
      <c r="C149" s="25" t="s">
        <v>21</v>
      </c>
      <c r="D149" s="76">
        <f>'МП 10'!D12</f>
        <v>55487.3</v>
      </c>
      <c r="E149" s="82">
        <f>'МП 10'!E12</f>
        <v>12751.2</v>
      </c>
    </row>
    <row r="150" spans="1:5" ht="15.75" customHeight="1" x14ac:dyDescent="0.25">
      <c r="A150" s="168"/>
      <c r="B150" s="168"/>
      <c r="C150" s="95" t="s">
        <v>39</v>
      </c>
      <c r="D150" s="115"/>
      <c r="E150" s="115"/>
    </row>
    <row r="151" spans="1:5" ht="13.5" customHeight="1" x14ac:dyDescent="0.25">
      <c r="A151" s="166" t="s">
        <v>41</v>
      </c>
      <c r="B151" s="166" t="s">
        <v>113</v>
      </c>
      <c r="C151" s="25" t="s">
        <v>19</v>
      </c>
      <c r="D151" s="73">
        <f>D152+D153</f>
        <v>50</v>
      </c>
      <c r="E151" s="81">
        <f>'МП 10'!E14</f>
        <v>0</v>
      </c>
    </row>
    <row r="152" spans="1:5" ht="17.25" customHeight="1" x14ac:dyDescent="0.25">
      <c r="A152" s="167"/>
      <c r="B152" s="167"/>
      <c r="C152" s="96" t="s">
        <v>49</v>
      </c>
      <c r="D152" s="76">
        <v>0</v>
      </c>
      <c r="E152" s="82">
        <f>'МП 10'!E15</f>
        <v>0</v>
      </c>
    </row>
    <row r="153" spans="1:5" ht="20.25" customHeight="1" x14ac:dyDescent="0.25">
      <c r="A153" s="167"/>
      <c r="B153" s="167"/>
      <c r="C153" s="95" t="s">
        <v>91</v>
      </c>
      <c r="D153" s="76">
        <f>'МП 10'!D16</f>
        <v>50</v>
      </c>
      <c r="E153" s="82">
        <f>'МП 10'!E16</f>
        <v>0</v>
      </c>
    </row>
    <row r="154" spans="1:5" ht="15" customHeight="1" x14ac:dyDescent="0.25">
      <c r="A154" s="168"/>
      <c r="B154" s="168"/>
      <c r="C154" s="95" t="s">
        <v>39</v>
      </c>
      <c r="D154" s="115"/>
      <c r="E154" s="115"/>
    </row>
    <row r="155" spans="1:5" ht="15" customHeight="1" x14ac:dyDescent="0.25">
      <c r="A155" s="166" t="s">
        <v>9</v>
      </c>
      <c r="B155" s="166" t="s">
        <v>112</v>
      </c>
      <c r="C155" s="25" t="s">
        <v>19</v>
      </c>
      <c r="D155" s="73">
        <f>D156+D157</f>
        <v>80</v>
      </c>
      <c r="E155" s="81">
        <f>'МП 10'!E18</f>
        <v>0</v>
      </c>
    </row>
    <row r="156" spans="1:5" x14ac:dyDescent="0.25">
      <c r="A156" s="167"/>
      <c r="B156" s="167"/>
      <c r="C156" s="96" t="s">
        <v>49</v>
      </c>
      <c r="D156" s="76">
        <v>0</v>
      </c>
      <c r="E156" s="82">
        <f>'МП 10'!E19</f>
        <v>0</v>
      </c>
    </row>
    <row r="157" spans="1:5" x14ac:dyDescent="0.25">
      <c r="A157" s="167"/>
      <c r="B157" s="167"/>
      <c r="C157" s="95" t="s">
        <v>91</v>
      </c>
      <c r="D157" s="76">
        <f>'МП 10'!D20</f>
        <v>80</v>
      </c>
      <c r="E157" s="82">
        <f>'МП 10'!E20</f>
        <v>0</v>
      </c>
    </row>
    <row r="158" spans="1:5" ht="16.5" customHeight="1" x14ac:dyDescent="0.25">
      <c r="A158" s="168"/>
      <c r="B158" s="168"/>
      <c r="C158" s="95" t="s">
        <v>39</v>
      </c>
      <c r="D158" s="115"/>
      <c r="E158" s="115"/>
    </row>
    <row r="159" spans="1:5" ht="15" customHeight="1" x14ac:dyDescent="0.25">
      <c r="A159" s="166" t="s">
        <v>13</v>
      </c>
      <c r="B159" s="166" t="s">
        <v>114</v>
      </c>
      <c r="C159" s="25" t="s">
        <v>19</v>
      </c>
      <c r="D159" s="73">
        <f>D160+D161</f>
        <v>50</v>
      </c>
      <c r="E159" s="81">
        <f>'МП 10'!E22</f>
        <v>0</v>
      </c>
    </row>
    <row r="160" spans="1:5" x14ac:dyDescent="0.25">
      <c r="A160" s="167"/>
      <c r="B160" s="167"/>
      <c r="C160" s="96" t="s">
        <v>82</v>
      </c>
      <c r="D160" s="76">
        <v>0</v>
      </c>
      <c r="E160" s="82">
        <f>'МП 10'!E23</f>
        <v>0</v>
      </c>
    </row>
    <row r="161" spans="1:5" x14ac:dyDescent="0.25">
      <c r="A161" s="167"/>
      <c r="B161" s="167"/>
      <c r="C161" s="95" t="s">
        <v>91</v>
      </c>
      <c r="D161" s="76">
        <f>'МП 10'!D24</f>
        <v>50</v>
      </c>
      <c r="E161" s="82">
        <f>'МП 10'!E24</f>
        <v>0</v>
      </c>
    </row>
    <row r="162" spans="1:5" ht="15" customHeight="1" x14ac:dyDescent="0.25">
      <c r="A162" s="168"/>
      <c r="B162" s="168"/>
      <c r="C162" s="95" t="s">
        <v>39</v>
      </c>
      <c r="D162" s="115"/>
      <c r="E162" s="115"/>
    </row>
    <row r="163" spans="1:5" ht="13.5" customHeight="1" x14ac:dyDescent="0.25">
      <c r="A163" s="157" t="s">
        <v>74</v>
      </c>
      <c r="B163" s="157" t="s">
        <v>115</v>
      </c>
      <c r="C163" s="117" t="s">
        <v>19</v>
      </c>
      <c r="D163" s="83">
        <f>'МП 11'!D5</f>
        <v>13189.4</v>
      </c>
      <c r="E163" s="83">
        <f>'МП 11'!E5</f>
        <v>2857.9</v>
      </c>
    </row>
    <row r="164" spans="1:5" x14ac:dyDescent="0.25">
      <c r="A164" s="158"/>
      <c r="B164" s="158"/>
      <c r="C164" s="94" t="s">
        <v>49</v>
      </c>
      <c r="D164" s="84">
        <f>'МП 11'!D6</f>
        <v>0</v>
      </c>
      <c r="E164" s="84">
        <f>'МП 11'!E6</f>
        <v>0</v>
      </c>
    </row>
    <row r="165" spans="1:5" x14ac:dyDescent="0.25">
      <c r="A165" s="158"/>
      <c r="B165" s="158"/>
      <c r="C165" s="94" t="s">
        <v>91</v>
      </c>
      <c r="D165" s="84">
        <f>'МП 11'!D7</f>
        <v>13189.4</v>
      </c>
      <c r="E165" s="84">
        <f>'МП 11'!E7</f>
        <v>2857.9</v>
      </c>
    </row>
    <row r="166" spans="1:5" x14ac:dyDescent="0.25">
      <c r="A166" s="163"/>
      <c r="B166" s="163"/>
      <c r="C166" s="94" t="s">
        <v>39</v>
      </c>
      <c r="D166" s="84">
        <f>'МП 11'!D8</f>
        <v>0</v>
      </c>
      <c r="E166" s="84">
        <f>'МП 11'!E8</f>
        <v>0</v>
      </c>
    </row>
    <row r="167" spans="1:5" x14ac:dyDescent="0.25">
      <c r="A167" s="166" t="s">
        <v>7</v>
      </c>
      <c r="B167" s="166" t="s">
        <v>42</v>
      </c>
      <c r="C167" s="6" t="s">
        <v>19</v>
      </c>
      <c r="D167" s="82">
        <f>'МП 11'!D9</f>
        <v>220</v>
      </c>
      <c r="E167" s="82">
        <f>'МП 11'!E9</f>
        <v>14</v>
      </c>
    </row>
    <row r="168" spans="1:5" x14ac:dyDescent="0.25">
      <c r="A168" s="167"/>
      <c r="B168" s="167"/>
      <c r="C168" s="96" t="s">
        <v>49</v>
      </c>
      <c r="D168" s="82">
        <f>'МП 11'!D10</f>
        <v>0</v>
      </c>
      <c r="E168" s="82">
        <f>'МП 11'!E10</f>
        <v>0</v>
      </c>
    </row>
    <row r="169" spans="1:5" x14ac:dyDescent="0.25">
      <c r="A169" s="167"/>
      <c r="B169" s="167"/>
      <c r="C169" s="95" t="s">
        <v>91</v>
      </c>
      <c r="D169" s="82">
        <f>'МП 11'!D11</f>
        <v>220</v>
      </c>
      <c r="E169" s="82">
        <f>'МП 11'!E11</f>
        <v>14</v>
      </c>
    </row>
    <row r="170" spans="1:5" x14ac:dyDescent="0.25">
      <c r="A170" s="168"/>
      <c r="B170" s="168"/>
      <c r="C170" s="95" t="s">
        <v>39</v>
      </c>
      <c r="D170" s="115">
        <v>0</v>
      </c>
      <c r="E170" s="115">
        <v>0</v>
      </c>
    </row>
    <row r="171" spans="1:5" x14ac:dyDescent="0.25">
      <c r="A171" s="166" t="s">
        <v>41</v>
      </c>
      <c r="B171" s="166" t="s">
        <v>43</v>
      </c>
      <c r="C171" s="6" t="s">
        <v>19</v>
      </c>
      <c r="D171" s="82">
        <f>'МП 11'!D13</f>
        <v>40</v>
      </c>
      <c r="E171" s="82">
        <f>'МП 11'!E13</f>
        <v>0</v>
      </c>
    </row>
    <row r="172" spans="1:5" x14ac:dyDescent="0.25">
      <c r="A172" s="167"/>
      <c r="B172" s="167"/>
      <c r="C172" s="96" t="s">
        <v>49</v>
      </c>
      <c r="D172" s="82">
        <f>'МП 11'!D14</f>
        <v>0</v>
      </c>
      <c r="E172" s="82">
        <f>'МП 11'!E14</f>
        <v>0</v>
      </c>
    </row>
    <row r="173" spans="1:5" x14ac:dyDescent="0.25">
      <c r="A173" s="167"/>
      <c r="B173" s="167"/>
      <c r="C173" s="95" t="s">
        <v>91</v>
      </c>
      <c r="D173" s="82">
        <f>'МП 11'!D15</f>
        <v>40</v>
      </c>
      <c r="E173" s="82">
        <f>'МП 11'!E15</f>
        <v>0</v>
      </c>
    </row>
    <row r="174" spans="1:5" x14ac:dyDescent="0.25">
      <c r="A174" s="168"/>
      <c r="B174" s="168"/>
      <c r="C174" s="95" t="s">
        <v>39</v>
      </c>
      <c r="D174" s="21">
        <v>0</v>
      </c>
      <c r="E174" s="21">
        <v>0</v>
      </c>
    </row>
    <row r="175" spans="1:5" x14ac:dyDescent="0.25">
      <c r="A175" s="166" t="s">
        <v>9</v>
      </c>
      <c r="B175" s="166" t="s">
        <v>44</v>
      </c>
      <c r="C175" s="96" t="s">
        <v>19</v>
      </c>
      <c r="D175" s="82">
        <f>'МП 11'!D17</f>
        <v>90</v>
      </c>
      <c r="E175" s="82">
        <f>'МП 11'!E17</f>
        <v>0</v>
      </c>
    </row>
    <row r="176" spans="1:5" x14ac:dyDescent="0.25">
      <c r="A176" s="167"/>
      <c r="B176" s="167"/>
      <c r="C176" s="96" t="s">
        <v>49</v>
      </c>
      <c r="D176" s="82">
        <f>'МП 11'!D18</f>
        <v>0</v>
      </c>
      <c r="E176" s="82">
        <f>'МП 11'!E18</f>
        <v>0</v>
      </c>
    </row>
    <row r="177" spans="1:5" x14ac:dyDescent="0.25">
      <c r="A177" s="167"/>
      <c r="B177" s="167"/>
      <c r="C177" s="95" t="s">
        <v>91</v>
      </c>
      <c r="D177" s="82">
        <f>'МП 11'!D19</f>
        <v>90</v>
      </c>
      <c r="E177" s="82">
        <f>'МП 11'!E19</f>
        <v>0</v>
      </c>
    </row>
    <row r="178" spans="1:5" x14ac:dyDescent="0.25">
      <c r="A178" s="168"/>
      <c r="B178" s="168"/>
      <c r="C178" s="95" t="s">
        <v>39</v>
      </c>
      <c r="D178" s="21">
        <v>0</v>
      </c>
      <c r="E178" s="21">
        <v>0</v>
      </c>
    </row>
    <row r="179" spans="1:5" x14ac:dyDescent="0.25">
      <c r="A179" s="166" t="s">
        <v>13</v>
      </c>
      <c r="B179" s="166" t="s">
        <v>45</v>
      </c>
      <c r="C179" s="96" t="s">
        <v>19</v>
      </c>
      <c r="D179" s="82">
        <f>'МП 11'!D20</f>
        <v>12604</v>
      </c>
      <c r="E179" s="82">
        <f>'МП 11'!E20</f>
        <v>2843.9</v>
      </c>
    </row>
    <row r="180" spans="1:5" x14ac:dyDescent="0.25">
      <c r="A180" s="167"/>
      <c r="B180" s="167"/>
      <c r="C180" s="96" t="s">
        <v>49</v>
      </c>
      <c r="D180" s="82">
        <f>'МП 11'!D21</f>
        <v>0</v>
      </c>
      <c r="E180" s="82">
        <f>'МП 11'!E21</f>
        <v>0</v>
      </c>
    </row>
    <row r="181" spans="1:5" x14ac:dyDescent="0.25">
      <c r="A181" s="167"/>
      <c r="B181" s="167"/>
      <c r="C181" s="95" t="s">
        <v>91</v>
      </c>
      <c r="D181" s="82">
        <f>'МП 11'!D22</f>
        <v>12604</v>
      </c>
      <c r="E181" s="82">
        <f>'МП 11'!E22</f>
        <v>2843.9</v>
      </c>
    </row>
    <row r="182" spans="1:5" x14ac:dyDescent="0.25">
      <c r="A182" s="168"/>
      <c r="B182" s="168"/>
      <c r="C182" s="32" t="s">
        <v>39</v>
      </c>
      <c r="D182" s="82">
        <f>'МП 11'!D23</f>
        <v>0</v>
      </c>
      <c r="E182" s="82">
        <f>'МП 11'!E23</f>
        <v>0</v>
      </c>
    </row>
    <row r="183" spans="1:5" ht="15" customHeight="1" x14ac:dyDescent="0.25">
      <c r="A183" s="166" t="s">
        <v>14</v>
      </c>
      <c r="B183" s="166" t="s">
        <v>131</v>
      </c>
      <c r="C183" s="138" t="s">
        <v>19</v>
      </c>
      <c r="D183" s="21"/>
      <c r="E183" s="21"/>
    </row>
    <row r="184" spans="1:5" x14ac:dyDescent="0.25">
      <c r="A184" s="167"/>
      <c r="B184" s="167"/>
      <c r="C184" s="138" t="s">
        <v>49</v>
      </c>
      <c r="D184" s="21"/>
      <c r="E184" s="21"/>
    </row>
    <row r="185" spans="1:5" x14ac:dyDescent="0.25">
      <c r="A185" s="167"/>
      <c r="B185" s="167"/>
      <c r="C185" s="137" t="s">
        <v>91</v>
      </c>
      <c r="D185" s="21"/>
      <c r="E185" s="21"/>
    </row>
    <row r="186" spans="1:5" ht="24" customHeight="1" x14ac:dyDescent="0.25">
      <c r="A186" s="168"/>
      <c r="B186" s="168"/>
      <c r="C186" s="138" t="s">
        <v>39</v>
      </c>
      <c r="D186" s="21"/>
      <c r="E186" s="21"/>
    </row>
    <row r="187" spans="1:5" x14ac:dyDescent="0.25">
      <c r="A187" s="156" t="s">
        <v>75</v>
      </c>
      <c r="B187" s="157" t="s">
        <v>116</v>
      </c>
      <c r="C187" s="117" t="s">
        <v>19</v>
      </c>
      <c r="D187" s="78">
        <f>'МП 12'!D5</f>
        <v>5531.9</v>
      </c>
      <c r="E187" s="78">
        <f>'МП 12'!E5</f>
        <v>0</v>
      </c>
    </row>
    <row r="188" spans="1:5" x14ac:dyDescent="0.25">
      <c r="A188" s="156"/>
      <c r="B188" s="158"/>
      <c r="C188" s="94" t="s">
        <v>49</v>
      </c>
      <c r="D188" s="79">
        <f>'МП 12'!D6</f>
        <v>5391.7</v>
      </c>
      <c r="E188" s="79">
        <f>'МП 12'!E6</f>
        <v>0</v>
      </c>
    </row>
    <row r="189" spans="1:5" x14ac:dyDescent="0.25">
      <c r="A189" s="156"/>
      <c r="B189" s="158"/>
      <c r="C189" s="94" t="s">
        <v>91</v>
      </c>
      <c r="D189" s="79">
        <f>'МП 12'!D7</f>
        <v>140.19999999999999</v>
      </c>
      <c r="E189" s="79">
        <f>'МП 12'!E7</f>
        <v>0</v>
      </c>
    </row>
    <row r="190" spans="1:5" ht="13.5" customHeight="1" x14ac:dyDescent="0.25">
      <c r="A190" s="156"/>
      <c r="B190" s="159"/>
      <c r="C190" s="94" t="s">
        <v>39</v>
      </c>
      <c r="D190" s="120"/>
      <c r="E190" s="120"/>
    </row>
    <row r="191" spans="1:5" ht="15" customHeight="1" x14ac:dyDescent="0.25">
      <c r="A191" s="166" t="s">
        <v>7</v>
      </c>
      <c r="B191" s="166" t="s">
        <v>137</v>
      </c>
      <c r="C191" s="6" t="s">
        <v>19</v>
      </c>
      <c r="D191" s="85">
        <f>D192+D193</f>
        <v>5531.9</v>
      </c>
      <c r="E191" s="85">
        <f>E192+E193</f>
        <v>0</v>
      </c>
    </row>
    <row r="192" spans="1:5" x14ac:dyDescent="0.25">
      <c r="A192" s="167"/>
      <c r="B192" s="167"/>
      <c r="C192" s="96" t="s">
        <v>49</v>
      </c>
      <c r="D192" s="86">
        <f>'МП 12'!D10</f>
        <v>5391.7</v>
      </c>
      <c r="E192" s="86">
        <f>'МП 12'!E10</f>
        <v>0</v>
      </c>
    </row>
    <row r="193" spans="1:5" x14ac:dyDescent="0.25">
      <c r="A193" s="167"/>
      <c r="B193" s="167"/>
      <c r="C193" s="96" t="s">
        <v>91</v>
      </c>
      <c r="D193" s="86">
        <f>'МП 12'!D11</f>
        <v>140.19999999999999</v>
      </c>
      <c r="E193" s="86">
        <f>'МП 12'!E11</f>
        <v>0</v>
      </c>
    </row>
    <row r="194" spans="1:5" ht="16.5" customHeight="1" x14ac:dyDescent="0.25">
      <c r="A194" s="168"/>
      <c r="B194" s="168"/>
      <c r="C194" s="96" t="s">
        <v>39</v>
      </c>
      <c r="D194" s="21">
        <v>0</v>
      </c>
      <c r="E194" s="21">
        <v>0</v>
      </c>
    </row>
    <row r="195" spans="1:5" x14ac:dyDescent="0.25">
      <c r="A195" s="156" t="s">
        <v>76</v>
      </c>
      <c r="B195" s="157" t="s">
        <v>119</v>
      </c>
      <c r="C195" s="117" t="s">
        <v>19</v>
      </c>
      <c r="D195" s="78">
        <f>SUM(D196:D198)</f>
        <v>7239.1</v>
      </c>
      <c r="E195" s="78">
        <f>'МП 13'!E5</f>
        <v>1965.4</v>
      </c>
    </row>
    <row r="196" spans="1:5" x14ac:dyDescent="0.25">
      <c r="A196" s="156"/>
      <c r="B196" s="158"/>
      <c r="C196" s="94" t="s">
        <v>49</v>
      </c>
      <c r="D196" s="79">
        <f>'МП 13'!D6</f>
        <v>0</v>
      </c>
      <c r="E196" s="79">
        <f>'МП 13'!E6</f>
        <v>0</v>
      </c>
    </row>
    <row r="197" spans="1:5" x14ac:dyDescent="0.25">
      <c r="A197" s="156"/>
      <c r="B197" s="158"/>
      <c r="C197" s="94" t="s">
        <v>91</v>
      </c>
      <c r="D197" s="79">
        <f>'МП 13'!D7</f>
        <v>7239.1</v>
      </c>
      <c r="E197" s="79">
        <f>'МП 13'!E7</f>
        <v>1965.4</v>
      </c>
    </row>
    <row r="198" spans="1:5" x14ac:dyDescent="0.25">
      <c r="A198" s="156"/>
      <c r="B198" s="159"/>
      <c r="C198" s="94" t="s">
        <v>39</v>
      </c>
      <c r="D198" s="133">
        <f>D202+D206</f>
        <v>0</v>
      </c>
      <c r="E198" s="133">
        <f>E202+E206</f>
        <v>0</v>
      </c>
    </row>
    <row r="199" spans="1:5" x14ac:dyDescent="0.25">
      <c r="A199" s="166" t="s">
        <v>7</v>
      </c>
      <c r="B199" s="166" t="s">
        <v>46</v>
      </c>
      <c r="C199" s="6" t="s">
        <v>19</v>
      </c>
      <c r="D199" s="85">
        <f>'МП 13'!D9</f>
        <v>6829.1</v>
      </c>
      <c r="E199" s="85">
        <f>'МП 13'!E9</f>
        <v>1965.4</v>
      </c>
    </row>
    <row r="200" spans="1:5" x14ac:dyDescent="0.25">
      <c r="A200" s="167"/>
      <c r="B200" s="167"/>
      <c r="C200" s="96" t="s">
        <v>49</v>
      </c>
      <c r="D200" s="86">
        <f>'МП 13'!D10</f>
        <v>0</v>
      </c>
      <c r="E200" s="86">
        <f>'МП 13'!E10</f>
        <v>0</v>
      </c>
    </row>
    <row r="201" spans="1:5" x14ac:dyDescent="0.25">
      <c r="A201" s="167"/>
      <c r="B201" s="167"/>
      <c r="C201" s="96" t="s">
        <v>91</v>
      </c>
      <c r="D201" s="86">
        <f>'МП 13'!D11</f>
        <v>6829.1</v>
      </c>
      <c r="E201" s="86">
        <f>'МП 13'!E11</f>
        <v>1965.4</v>
      </c>
    </row>
    <row r="202" spans="1:5" ht="22.5" customHeight="1" x14ac:dyDescent="0.25">
      <c r="A202" s="168"/>
      <c r="B202" s="168"/>
      <c r="C202" s="96" t="s">
        <v>39</v>
      </c>
      <c r="D202" s="115"/>
      <c r="E202" s="115"/>
    </row>
    <row r="203" spans="1:5" x14ac:dyDescent="0.25">
      <c r="A203" s="166" t="s">
        <v>41</v>
      </c>
      <c r="B203" s="166" t="s">
        <v>118</v>
      </c>
      <c r="C203" s="6" t="s">
        <v>19</v>
      </c>
      <c r="D203" s="85">
        <f>'МП 13'!D13</f>
        <v>410</v>
      </c>
      <c r="E203" s="85">
        <f>'МП 13'!E13</f>
        <v>0</v>
      </c>
    </row>
    <row r="204" spans="1:5" x14ac:dyDescent="0.25">
      <c r="A204" s="167"/>
      <c r="B204" s="167"/>
      <c r="C204" s="96" t="s">
        <v>49</v>
      </c>
      <c r="D204" s="86">
        <f>'МП 13'!D14</f>
        <v>0</v>
      </c>
      <c r="E204" s="86">
        <f>'МП 13'!E14</f>
        <v>0</v>
      </c>
    </row>
    <row r="205" spans="1:5" x14ac:dyDescent="0.25">
      <c r="A205" s="167"/>
      <c r="B205" s="167"/>
      <c r="C205" s="96" t="s">
        <v>91</v>
      </c>
      <c r="D205" s="86">
        <f>'МП 13'!D15</f>
        <v>410</v>
      </c>
      <c r="E205" s="86">
        <f>'МП 13'!E15</f>
        <v>0</v>
      </c>
    </row>
    <row r="206" spans="1:5" ht="32.25" customHeight="1" x14ac:dyDescent="0.25">
      <c r="A206" s="168"/>
      <c r="B206" s="168"/>
      <c r="C206" s="96" t="s">
        <v>39</v>
      </c>
      <c r="D206" s="21">
        <f>'МП 13'!D16</f>
        <v>0</v>
      </c>
      <c r="E206" s="21">
        <f>'МП 13'!E16</f>
        <v>0</v>
      </c>
    </row>
    <row r="207" spans="1:5" ht="15" customHeight="1" x14ac:dyDescent="0.25">
      <c r="A207" s="157" t="s">
        <v>77</v>
      </c>
      <c r="B207" s="157" t="s">
        <v>120</v>
      </c>
      <c r="C207" s="117" t="s">
        <v>19</v>
      </c>
      <c r="D207" s="78">
        <f>SUM(D208:D210)</f>
        <v>87501.8</v>
      </c>
      <c r="E207" s="78">
        <f>SUM(E208:E210)</f>
        <v>18827.000000000004</v>
      </c>
    </row>
    <row r="208" spans="1:5" x14ac:dyDescent="0.25">
      <c r="A208" s="158"/>
      <c r="B208" s="158"/>
      <c r="C208" s="94" t="s">
        <v>49</v>
      </c>
      <c r="D208" s="79">
        <f>'МП 14'!E6</f>
        <v>5093.8</v>
      </c>
      <c r="E208" s="80">
        <f>'МП 14'!F6</f>
        <v>1079.8</v>
      </c>
    </row>
    <row r="209" spans="1:5" x14ac:dyDescent="0.25">
      <c r="A209" s="158"/>
      <c r="B209" s="158"/>
      <c r="C209" s="94" t="s">
        <v>91</v>
      </c>
      <c r="D209" s="79">
        <f>'МП 14'!E7</f>
        <v>81244.899999999994</v>
      </c>
      <c r="E209" s="80">
        <f>'МП 14'!F7</f>
        <v>17549.300000000003</v>
      </c>
    </row>
    <row r="210" spans="1:5" x14ac:dyDescent="0.25">
      <c r="A210" s="159"/>
      <c r="B210" s="159"/>
      <c r="C210" s="38" t="s">
        <v>39</v>
      </c>
      <c r="D210" s="79">
        <f>D218</f>
        <v>1163.0999999999999</v>
      </c>
      <c r="E210" s="80">
        <f>'МП 14'!F8</f>
        <v>197.9</v>
      </c>
    </row>
    <row r="211" spans="1:5" ht="15" customHeight="1" x14ac:dyDescent="0.25">
      <c r="A211" s="166" t="s">
        <v>7</v>
      </c>
      <c r="B211" s="169" t="s">
        <v>121</v>
      </c>
      <c r="C211" s="25" t="s">
        <v>19</v>
      </c>
      <c r="D211" s="73">
        <f>D212+D213</f>
        <v>19792.599999999999</v>
      </c>
      <c r="E211" s="81">
        <f>'МП 14'!F9</f>
        <v>4873.8999999999996</v>
      </c>
    </row>
    <row r="212" spans="1:5" x14ac:dyDescent="0.25">
      <c r="A212" s="167"/>
      <c r="B212" s="170"/>
      <c r="C212" s="96" t="s">
        <v>49</v>
      </c>
      <c r="D212" s="76">
        <f>'МП 14'!E10</f>
        <v>0</v>
      </c>
      <c r="E212" s="82">
        <f>'МП 14'!F10</f>
        <v>0</v>
      </c>
    </row>
    <row r="213" spans="1:5" x14ac:dyDescent="0.25">
      <c r="A213" s="167"/>
      <c r="B213" s="170"/>
      <c r="C213" s="96" t="s">
        <v>91</v>
      </c>
      <c r="D213" s="76">
        <f>'МП 14'!E11</f>
        <v>19792.599999999999</v>
      </c>
      <c r="E213" s="82">
        <f>'МП 14'!F11</f>
        <v>4873.8999999999996</v>
      </c>
    </row>
    <row r="214" spans="1:5" ht="16.5" customHeight="1" x14ac:dyDescent="0.25">
      <c r="A214" s="168"/>
      <c r="B214" s="171"/>
      <c r="C214" s="96" t="s">
        <v>39</v>
      </c>
      <c r="D214" s="115"/>
      <c r="E214" s="115"/>
    </row>
    <row r="215" spans="1:5" x14ac:dyDescent="0.25">
      <c r="A215" s="166" t="s">
        <v>41</v>
      </c>
      <c r="B215" s="169" t="s">
        <v>57</v>
      </c>
      <c r="C215" s="25" t="s">
        <v>19</v>
      </c>
      <c r="D215" s="73">
        <f>D218+D216+D217</f>
        <v>64139.3</v>
      </c>
      <c r="E215" s="81">
        <f>'МП 14'!F13</f>
        <v>13048.6</v>
      </c>
    </row>
    <row r="216" spans="1:5" x14ac:dyDescent="0.25">
      <c r="A216" s="167"/>
      <c r="B216" s="170"/>
      <c r="C216" s="96" t="s">
        <v>49</v>
      </c>
      <c r="D216" s="76">
        <f>'МП 14'!E14</f>
        <v>2557.9</v>
      </c>
      <c r="E216" s="82">
        <f>'МП 14'!F14</f>
        <v>473.7</v>
      </c>
    </row>
    <row r="217" spans="1:5" x14ac:dyDescent="0.25">
      <c r="A217" s="167"/>
      <c r="B217" s="170"/>
      <c r="C217" s="96" t="s">
        <v>91</v>
      </c>
      <c r="D217" s="76">
        <f>'МП 14'!E15</f>
        <v>60418.3</v>
      </c>
      <c r="E217" s="82">
        <f>'МП 14'!F15</f>
        <v>12377</v>
      </c>
    </row>
    <row r="218" spans="1:5" x14ac:dyDescent="0.25">
      <c r="A218" s="168"/>
      <c r="B218" s="171"/>
      <c r="C218" s="25" t="s">
        <v>39</v>
      </c>
      <c r="D218" s="87">
        <f>'МП 14'!E16</f>
        <v>1163.0999999999999</v>
      </c>
      <c r="E218" s="87">
        <f>'МП 14'!F16</f>
        <v>197.9</v>
      </c>
    </row>
    <row r="219" spans="1:5" x14ac:dyDescent="0.25">
      <c r="A219" s="166" t="s">
        <v>9</v>
      </c>
      <c r="B219" s="169" t="s">
        <v>81</v>
      </c>
      <c r="C219" s="39" t="s">
        <v>19</v>
      </c>
      <c r="D219" s="127">
        <f>'МП 14'!E17</f>
        <v>3569.9</v>
      </c>
      <c r="E219" s="81">
        <f>'МП 14'!F17</f>
        <v>904.5</v>
      </c>
    </row>
    <row r="220" spans="1:5" x14ac:dyDescent="0.25">
      <c r="A220" s="167"/>
      <c r="B220" s="170"/>
      <c r="C220" s="96" t="s">
        <v>49</v>
      </c>
      <c r="D220" s="76">
        <f>'МП 14'!E18</f>
        <v>2535.9</v>
      </c>
      <c r="E220" s="82">
        <f>'МП 14'!F18</f>
        <v>606.1</v>
      </c>
    </row>
    <row r="221" spans="1:5" x14ac:dyDescent="0.25">
      <c r="A221" s="167"/>
      <c r="B221" s="170"/>
      <c r="C221" s="96" t="s">
        <v>91</v>
      </c>
      <c r="D221" s="76">
        <f>'МП 14'!E19</f>
        <v>1034</v>
      </c>
      <c r="E221" s="82">
        <f>'МП 14'!F19</f>
        <v>298.39999999999998</v>
      </c>
    </row>
    <row r="222" spans="1:5" x14ac:dyDescent="0.25">
      <c r="A222" s="168"/>
      <c r="B222" s="171"/>
      <c r="C222" s="39" t="s">
        <v>39</v>
      </c>
      <c r="D222" s="76"/>
      <c r="E222" s="82"/>
    </row>
    <row r="223" spans="1:5" x14ac:dyDescent="0.25">
      <c r="A223" s="156" t="s">
        <v>78</v>
      </c>
      <c r="B223" s="157" t="s">
        <v>122</v>
      </c>
      <c r="C223" s="117" t="s">
        <v>19</v>
      </c>
      <c r="D223" s="78">
        <f>SUM(D224:D226)</f>
        <v>12500</v>
      </c>
      <c r="E223" s="78">
        <f>'МП 15'!F6</f>
        <v>2000</v>
      </c>
    </row>
    <row r="224" spans="1:5" x14ac:dyDescent="0.25">
      <c r="A224" s="156"/>
      <c r="B224" s="158"/>
      <c r="C224" s="94" t="s">
        <v>49</v>
      </c>
      <c r="D224" s="79">
        <f>D228</f>
        <v>0</v>
      </c>
      <c r="E224" s="80">
        <f>'МП 15'!F7</f>
        <v>0</v>
      </c>
    </row>
    <row r="225" spans="1:5" x14ac:dyDescent="0.25">
      <c r="A225" s="156"/>
      <c r="B225" s="158"/>
      <c r="C225" s="94" t="s">
        <v>91</v>
      </c>
      <c r="D225" s="79">
        <f>D229</f>
        <v>12500</v>
      </c>
      <c r="E225" s="80">
        <f>E229</f>
        <v>2000</v>
      </c>
    </row>
    <row r="226" spans="1:5" x14ac:dyDescent="0.25">
      <c r="A226" s="156"/>
      <c r="B226" s="159"/>
      <c r="C226" s="94" t="s">
        <v>39</v>
      </c>
      <c r="D226" s="79"/>
      <c r="E226" s="80"/>
    </row>
    <row r="227" spans="1:5" x14ac:dyDescent="0.25">
      <c r="A227" s="166" t="s">
        <v>7</v>
      </c>
      <c r="B227" s="166" t="s">
        <v>62</v>
      </c>
      <c r="C227" s="96" t="s">
        <v>19</v>
      </c>
      <c r="D227" s="73">
        <f>D228+D229</f>
        <v>12500</v>
      </c>
      <c r="E227" s="82">
        <f>'МП 15'!F10</f>
        <v>0</v>
      </c>
    </row>
    <row r="228" spans="1:5" x14ac:dyDescent="0.25">
      <c r="A228" s="167"/>
      <c r="B228" s="167"/>
      <c r="C228" s="96" t="s">
        <v>49</v>
      </c>
      <c r="D228" s="76">
        <v>0</v>
      </c>
      <c r="E228" s="82">
        <f>'МП 15'!F11</f>
        <v>0</v>
      </c>
    </row>
    <row r="229" spans="1:5" x14ac:dyDescent="0.25">
      <c r="A229" s="167"/>
      <c r="B229" s="167"/>
      <c r="C229" s="96" t="s">
        <v>91</v>
      </c>
      <c r="D229" s="76">
        <f>'МП 15'!E12</f>
        <v>12500</v>
      </c>
      <c r="E229" s="76">
        <f>'МП 15'!F12</f>
        <v>2000</v>
      </c>
    </row>
    <row r="230" spans="1:5" x14ac:dyDescent="0.25">
      <c r="A230" s="168"/>
      <c r="B230" s="168"/>
      <c r="C230" s="96" t="s">
        <v>39</v>
      </c>
      <c r="D230" s="115"/>
      <c r="E230" s="115"/>
    </row>
    <row r="231" spans="1:5" x14ac:dyDescent="0.25">
      <c r="A231" s="157" t="s">
        <v>79</v>
      </c>
      <c r="B231" s="157" t="s">
        <v>123</v>
      </c>
      <c r="C231" s="117" t="s">
        <v>19</v>
      </c>
      <c r="D231" s="54">
        <f>SUM(D232:D234)</f>
        <v>7167.4</v>
      </c>
      <c r="E231" s="54">
        <f>SUM(E232:E234)</f>
        <v>14.1</v>
      </c>
    </row>
    <row r="232" spans="1:5" x14ac:dyDescent="0.25">
      <c r="A232" s="158"/>
      <c r="B232" s="158"/>
      <c r="C232" s="94" t="s">
        <v>49</v>
      </c>
      <c r="D232" s="51">
        <f t="shared" ref="D232:E234" si="0">D236</f>
        <v>319.10000000000002</v>
      </c>
      <c r="E232" s="51">
        <f t="shared" si="0"/>
        <v>0</v>
      </c>
    </row>
    <row r="233" spans="1:5" x14ac:dyDescent="0.25">
      <c r="A233" s="158"/>
      <c r="B233" s="158"/>
      <c r="C233" s="94" t="s">
        <v>91</v>
      </c>
      <c r="D233" s="51">
        <f t="shared" si="0"/>
        <v>1848.3</v>
      </c>
      <c r="E233" s="51">
        <f t="shared" si="0"/>
        <v>14.1</v>
      </c>
    </row>
    <row r="234" spans="1:5" x14ac:dyDescent="0.25">
      <c r="A234" s="176"/>
      <c r="B234" s="163"/>
      <c r="C234" s="94" t="s">
        <v>39</v>
      </c>
      <c r="D234" s="51">
        <f t="shared" si="0"/>
        <v>5000</v>
      </c>
      <c r="E234" s="51">
        <f t="shared" si="0"/>
        <v>0</v>
      </c>
    </row>
    <row r="235" spans="1:5" x14ac:dyDescent="0.25">
      <c r="A235" s="160" t="s">
        <v>129</v>
      </c>
      <c r="B235" s="160" t="s">
        <v>130</v>
      </c>
      <c r="C235" s="96" t="s">
        <v>19</v>
      </c>
      <c r="D235" s="130">
        <f>SUM(D236:D238)</f>
        <v>7167.4</v>
      </c>
      <c r="E235" s="130">
        <f>SUM(E236:E238)</f>
        <v>14.1</v>
      </c>
    </row>
    <row r="236" spans="1:5" x14ac:dyDescent="0.25">
      <c r="A236" s="161"/>
      <c r="B236" s="161"/>
      <c r="C236" s="96" t="s">
        <v>49</v>
      </c>
      <c r="D236" s="21">
        <f>'МП 16'!D11</f>
        <v>319.10000000000002</v>
      </c>
      <c r="E236" s="21">
        <f>'МП 16'!E11</f>
        <v>0</v>
      </c>
    </row>
    <row r="237" spans="1:5" x14ac:dyDescent="0.25">
      <c r="A237" s="161"/>
      <c r="B237" s="161"/>
      <c r="C237" s="96" t="s">
        <v>91</v>
      </c>
      <c r="D237" s="21">
        <f>'МП 16'!D12</f>
        <v>1848.3</v>
      </c>
      <c r="E237" s="21">
        <f>'МП 16'!E12</f>
        <v>14.1</v>
      </c>
    </row>
    <row r="238" spans="1:5" x14ac:dyDescent="0.25">
      <c r="A238" s="162"/>
      <c r="B238" s="162"/>
      <c r="C238" s="96" t="s">
        <v>39</v>
      </c>
      <c r="D238" s="21">
        <f>'МП 16'!D13</f>
        <v>5000</v>
      </c>
      <c r="E238" s="21">
        <f>'МП 16'!E13</f>
        <v>0</v>
      </c>
    </row>
    <row r="239" spans="1:5" x14ac:dyDescent="0.25">
      <c r="A239" s="164" t="s">
        <v>125</v>
      </c>
      <c r="B239" s="156" t="s">
        <v>124</v>
      </c>
      <c r="C239" s="117" t="s">
        <v>19</v>
      </c>
      <c r="D239" s="128">
        <f>SUM(D240:D242)</f>
        <v>59668.1</v>
      </c>
      <c r="E239" s="128">
        <f>SUM(E240:E242)</f>
        <v>9630.5999999999985</v>
      </c>
    </row>
    <row r="240" spans="1:5" x14ac:dyDescent="0.25">
      <c r="A240" s="165"/>
      <c r="B240" s="157"/>
      <c r="C240" s="94" t="s">
        <v>49</v>
      </c>
      <c r="D240" s="51">
        <f t="shared" ref="D240:E242" si="1">D244+D248+D252</f>
        <v>13125.6</v>
      </c>
      <c r="E240" s="51">
        <f t="shared" si="1"/>
        <v>0</v>
      </c>
    </row>
    <row r="241" spans="1:6" x14ac:dyDescent="0.25">
      <c r="A241" s="165"/>
      <c r="B241" s="157"/>
      <c r="C241" s="94" t="s">
        <v>91</v>
      </c>
      <c r="D241" s="51">
        <f t="shared" si="1"/>
        <v>46542.5</v>
      </c>
      <c r="E241" s="51">
        <f t="shared" si="1"/>
        <v>9630.5999999999985</v>
      </c>
    </row>
    <row r="242" spans="1:6" ht="13.5" customHeight="1" x14ac:dyDescent="0.25">
      <c r="A242" s="165"/>
      <c r="B242" s="157"/>
      <c r="C242" s="94" t="s">
        <v>39</v>
      </c>
      <c r="D242" s="51">
        <f t="shared" si="1"/>
        <v>0</v>
      </c>
      <c r="E242" s="51">
        <f t="shared" si="1"/>
        <v>0</v>
      </c>
    </row>
    <row r="243" spans="1:6" x14ac:dyDescent="0.25">
      <c r="A243" s="166" t="s">
        <v>7</v>
      </c>
      <c r="B243" s="166" t="s">
        <v>126</v>
      </c>
      <c r="C243" s="96" t="s">
        <v>19</v>
      </c>
      <c r="D243" s="63">
        <f>SUM(D244:D246)</f>
        <v>20713.2</v>
      </c>
      <c r="E243" s="63">
        <f>SUM(E244:E246)</f>
        <v>3825.2</v>
      </c>
    </row>
    <row r="244" spans="1:6" x14ac:dyDescent="0.25">
      <c r="A244" s="167"/>
      <c r="B244" s="167"/>
      <c r="C244" s="96" t="s">
        <v>49</v>
      </c>
      <c r="D244" s="50">
        <f>'МП 17'!E11</f>
        <v>0</v>
      </c>
      <c r="E244" s="50">
        <f>'МП 17'!F11</f>
        <v>0</v>
      </c>
    </row>
    <row r="245" spans="1:6" x14ac:dyDescent="0.25">
      <c r="A245" s="167"/>
      <c r="B245" s="167"/>
      <c r="C245" s="96" t="s">
        <v>91</v>
      </c>
      <c r="D245" s="50">
        <f>'МП 17'!E12</f>
        <v>20713.2</v>
      </c>
      <c r="E245" s="50">
        <f>'МП 17'!F12</f>
        <v>3825.2</v>
      </c>
    </row>
    <row r="246" spans="1:6" x14ac:dyDescent="0.25">
      <c r="A246" s="168"/>
      <c r="B246" s="168"/>
      <c r="C246" s="96" t="s">
        <v>39</v>
      </c>
      <c r="D246" s="50">
        <v>0</v>
      </c>
      <c r="E246" s="57">
        <v>0</v>
      </c>
    </row>
    <row r="247" spans="1:6" ht="15" customHeight="1" x14ac:dyDescent="0.25">
      <c r="A247" s="166" t="s">
        <v>41</v>
      </c>
      <c r="B247" s="166" t="s">
        <v>127</v>
      </c>
      <c r="C247" s="96" t="s">
        <v>19</v>
      </c>
      <c r="D247" s="63">
        <f>SUM(D248:D249)</f>
        <v>29010.7</v>
      </c>
      <c r="E247" s="63">
        <f>SUM(E248:E249)</f>
        <v>3309.6</v>
      </c>
    </row>
    <row r="248" spans="1:6" x14ac:dyDescent="0.25">
      <c r="A248" s="167"/>
      <c r="B248" s="167"/>
      <c r="C248" s="96" t="s">
        <v>49</v>
      </c>
      <c r="D248" s="50">
        <f>'МП 17'!E15</f>
        <v>13125.6</v>
      </c>
      <c r="E248" s="50">
        <f>'МП 17'!F15</f>
        <v>0</v>
      </c>
    </row>
    <row r="249" spans="1:6" x14ac:dyDescent="0.25">
      <c r="A249" s="167"/>
      <c r="B249" s="167"/>
      <c r="C249" s="96" t="s">
        <v>91</v>
      </c>
      <c r="D249" s="50">
        <f>'МП 17'!E16</f>
        <v>15885.1</v>
      </c>
      <c r="E249" s="50">
        <f>'МП 17'!F16</f>
        <v>3309.6</v>
      </c>
    </row>
    <row r="250" spans="1:6" x14ac:dyDescent="0.25">
      <c r="A250" s="168"/>
      <c r="B250" s="168"/>
      <c r="C250" s="96" t="s">
        <v>39</v>
      </c>
      <c r="D250" s="50">
        <v>0</v>
      </c>
      <c r="E250" s="57">
        <v>0</v>
      </c>
    </row>
    <row r="251" spans="1:6" x14ac:dyDescent="0.25">
      <c r="A251" s="166" t="s">
        <v>9</v>
      </c>
      <c r="B251" s="166" t="s">
        <v>16</v>
      </c>
      <c r="C251" s="96" t="s">
        <v>19</v>
      </c>
      <c r="D251" s="63">
        <f>SUM(D252:D254)</f>
        <v>9944.2000000000007</v>
      </c>
      <c r="E251" s="63">
        <f>SUM(E252:E254)</f>
        <v>2495.8000000000002</v>
      </c>
    </row>
    <row r="252" spans="1:6" x14ac:dyDescent="0.25">
      <c r="A252" s="172"/>
      <c r="B252" s="167"/>
      <c r="C252" s="96" t="s">
        <v>49</v>
      </c>
      <c r="D252" s="50"/>
      <c r="E252" s="57"/>
    </row>
    <row r="253" spans="1:6" x14ac:dyDescent="0.25">
      <c r="A253" s="172"/>
      <c r="B253" s="167"/>
      <c r="C253" s="96" t="s">
        <v>91</v>
      </c>
      <c r="D253" s="50">
        <f>'МП 17'!E20</f>
        <v>9944.2000000000007</v>
      </c>
      <c r="E253" s="50">
        <f>'МП 17'!F20</f>
        <v>2495.8000000000002</v>
      </c>
    </row>
    <row r="254" spans="1:6" x14ac:dyDescent="0.25">
      <c r="A254" s="163"/>
      <c r="B254" s="168"/>
      <c r="C254" s="96" t="s">
        <v>39</v>
      </c>
      <c r="D254" s="50">
        <v>0</v>
      </c>
      <c r="E254" s="57">
        <v>0</v>
      </c>
    </row>
    <row r="255" spans="1:6" ht="0.75" customHeight="1" x14ac:dyDescent="0.25">
      <c r="A255" s="93"/>
      <c r="C255" s="6" t="s">
        <v>36</v>
      </c>
      <c r="D255" s="77">
        <f>D6+D38+D58+D70+D82+D98+D116+D135+D143+D163+D187+D195+D207+D223+D231</f>
        <v>726587.20000000019</v>
      </c>
      <c r="E255" s="77">
        <f>E6+E38+E58+E70+E82+E98+E116+E135+E143+E163+E187+E195+E207+E223+E231</f>
        <v>182553.80000000005</v>
      </c>
    </row>
    <row r="256" spans="1:6" hidden="1" x14ac:dyDescent="0.25">
      <c r="A256" s="136"/>
      <c r="C256" s="145" t="s">
        <v>37</v>
      </c>
      <c r="D256" s="77">
        <f>D8+D40+D59+D72+D84+D100+D118+D137+D145+D165+D189+D197+D209+D226+D233</f>
        <v>472128.3</v>
      </c>
      <c r="E256" s="77">
        <f>E8+E40+E59+E72+E84+E100+E118+E137+E145+E165+E189+E197+E209+E226+E233</f>
        <v>120113.8</v>
      </c>
      <c r="F256" s="30"/>
    </row>
    <row r="257" spans="1:7" x14ac:dyDescent="0.25">
      <c r="A257" s="164" t="s">
        <v>153</v>
      </c>
      <c r="B257" s="193" t="s">
        <v>140</v>
      </c>
      <c r="C257" s="117" t="s">
        <v>19</v>
      </c>
      <c r="D257" s="128">
        <f>SUM(D258:D260)</f>
        <v>359.3</v>
      </c>
      <c r="E257" s="128">
        <f>SUM(E258:E260)</f>
        <v>36.200000000000003</v>
      </c>
      <c r="F257" s="30"/>
    </row>
    <row r="258" spans="1:7" x14ac:dyDescent="0.25">
      <c r="A258" s="165"/>
      <c r="B258" s="194"/>
      <c r="C258" s="94" t="s">
        <v>49</v>
      </c>
      <c r="D258" s="51"/>
      <c r="E258" s="51"/>
      <c r="F258" s="30"/>
    </row>
    <row r="259" spans="1:7" x14ac:dyDescent="0.25">
      <c r="A259" s="165"/>
      <c r="B259" s="194"/>
      <c r="C259" s="94" t="s">
        <v>91</v>
      </c>
      <c r="D259" s="51">
        <f>D263+D267</f>
        <v>359.3</v>
      </c>
      <c r="E259" s="51">
        <f>E263+E267</f>
        <v>36.200000000000003</v>
      </c>
      <c r="F259" s="30"/>
    </row>
    <row r="260" spans="1:7" x14ac:dyDescent="0.25">
      <c r="A260" s="165"/>
      <c r="B260" s="195"/>
      <c r="C260" s="148" t="s">
        <v>39</v>
      </c>
      <c r="D260" s="149"/>
      <c r="E260" s="149"/>
      <c r="F260" s="30"/>
    </row>
    <row r="261" spans="1:7" x14ac:dyDescent="0.25">
      <c r="A261" s="166" t="s">
        <v>7</v>
      </c>
      <c r="B261" s="196" t="s">
        <v>140</v>
      </c>
      <c r="C261" s="138" t="s">
        <v>19</v>
      </c>
      <c r="D261" s="63">
        <f>МП18!D7</f>
        <v>359.3</v>
      </c>
      <c r="E261" s="63">
        <f>МП18!E7</f>
        <v>36.200000000000003</v>
      </c>
      <c r="F261" s="30"/>
    </row>
    <row r="262" spans="1:7" x14ac:dyDescent="0.25">
      <c r="A262" s="167"/>
      <c r="B262" s="197"/>
      <c r="C262" s="138" t="s">
        <v>49</v>
      </c>
      <c r="D262" s="63"/>
      <c r="E262" s="63"/>
      <c r="F262" s="30"/>
    </row>
    <row r="263" spans="1:7" x14ac:dyDescent="0.25">
      <c r="A263" s="167"/>
      <c r="B263" s="197"/>
      <c r="C263" s="138" t="s">
        <v>91</v>
      </c>
      <c r="D263" s="63">
        <f>МП18!D18</f>
        <v>318.7</v>
      </c>
      <c r="E263" s="63">
        <f>МП18!E18</f>
        <v>31</v>
      </c>
      <c r="F263" s="30"/>
    </row>
    <row r="264" spans="1:7" x14ac:dyDescent="0.25">
      <c r="A264" s="168"/>
      <c r="B264" s="198"/>
      <c r="C264" s="138" t="s">
        <v>39</v>
      </c>
      <c r="D264" s="63"/>
      <c r="E264" s="63"/>
      <c r="F264" s="30"/>
    </row>
    <row r="265" spans="1:7" x14ac:dyDescent="0.25">
      <c r="A265" s="166" t="s">
        <v>41</v>
      </c>
      <c r="B265" s="196" t="s">
        <v>151</v>
      </c>
      <c r="C265" s="138" t="s">
        <v>19</v>
      </c>
      <c r="D265" s="150"/>
      <c r="E265" s="150"/>
      <c r="F265" s="30"/>
    </row>
    <row r="266" spans="1:7" x14ac:dyDescent="0.25">
      <c r="A266" s="167"/>
      <c r="B266" s="197"/>
      <c r="C266" s="138" t="s">
        <v>49</v>
      </c>
      <c r="D266" s="150"/>
      <c r="E266" s="150"/>
      <c r="F266" s="30"/>
    </row>
    <row r="267" spans="1:7" x14ac:dyDescent="0.25">
      <c r="A267" s="167"/>
      <c r="B267" s="197"/>
      <c r="C267" s="138" t="s">
        <v>91</v>
      </c>
      <c r="D267" s="150">
        <f>МП18!D27</f>
        <v>40.6</v>
      </c>
      <c r="E267" s="150">
        <f>МП18!E27</f>
        <v>5.2</v>
      </c>
      <c r="F267" s="30"/>
    </row>
    <row r="268" spans="1:7" x14ac:dyDescent="0.25">
      <c r="A268" s="168"/>
      <c r="B268" s="198"/>
      <c r="C268" s="138" t="s">
        <v>39</v>
      </c>
      <c r="D268" s="150"/>
      <c r="E268" s="150"/>
      <c r="F268" s="30"/>
    </row>
    <row r="269" spans="1:7" ht="14.25" customHeight="1" x14ac:dyDescent="0.25">
      <c r="A269" s="146"/>
      <c r="B269" s="147"/>
      <c r="C269" s="153" t="s">
        <v>128</v>
      </c>
      <c r="D269" s="152">
        <f>D8+D40+D60+D72+D84+D100+D118+D137+D145+D165+D189+D197+D209+D225+D233+D241+D259</f>
        <v>532670.80000000005</v>
      </c>
      <c r="E269" s="152">
        <f>E8+E40+E60+E72+E84+E100+E118+E137+E145+E165+E189+E197+E209+E225+E233+E241+E259</f>
        <v>132277</v>
      </c>
      <c r="F269" s="30"/>
    </row>
    <row r="270" spans="1:7" hidden="1" x14ac:dyDescent="0.25">
      <c r="A270" s="17"/>
      <c r="B270" s="100"/>
      <c r="C270" s="151" t="s">
        <v>128</v>
      </c>
      <c r="D270" s="154">
        <f>D8+D40+D60+D72+D84+D100+D118+D137+D145+D165+D189+D197+D209+D225+D233+D241</f>
        <v>532311.5</v>
      </c>
      <c r="E270" s="154">
        <f>E8+E40+E60+E72+E84+E100+E118+E137+E145+E165+E189+E197+E209+E225+E233+E241</f>
        <v>132240.79999999999</v>
      </c>
      <c r="F270" s="30"/>
    </row>
    <row r="271" spans="1:7" x14ac:dyDescent="0.25">
      <c r="A271" s="100"/>
      <c r="B271" s="100"/>
      <c r="C271" s="139" t="s">
        <v>38</v>
      </c>
      <c r="D271" s="155">
        <f>D7+D39+D59+D71+D83+D99+D117+D136+D144+D164+D188+D196+D208+D224+D232+D240+D258</f>
        <v>231310.80000000002</v>
      </c>
      <c r="E271" s="155">
        <f>E7+E39+E59+E71+E83+E99+E117+E136+E144+E164+E188+E196+E208+E224+E232+E240+E258</f>
        <v>55853.5</v>
      </c>
      <c r="F271" s="30"/>
      <c r="G271" s="30"/>
    </row>
    <row r="272" spans="1:7" x14ac:dyDescent="0.25">
      <c r="C272" s="99" t="s">
        <v>24</v>
      </c>
      <c r="D272" s="155">
        <f>D9+D41+D61+D73+D85+D101+D119+D138+D146+D166+D190+D198+D210+D226+D234+D242</f>
        <v>21473.200000000001</v>
      </c>
      <c r="E272" s="155">
        <f>E9+E41+E61+E73+E85+E101+E119+E138+E146+E166+E190+E198+E210+E226+E234+E242</f>
        <v>3846.2000000000003</v>
      </c>
    </row>
    <row r="273" spans="3:5" ht="38.25" x14ac:dyDescent="0.25">
      <c r="C273" s="99" t="s">
        <v>47</v>
      </c>
      <c r="D273" s="131">
        <f>D42</f>
        <v>1159.8</v>
      </c>
      <c r="E273" s="131">
        <f>E42</f>
        <v>243.9</v>
      </c>
    </row>
    <row r="274" spans="3:5" x14ac:dyDescent="0.25">
      <c r="D274" s="132">
        <f>D270+D271+D272+D273</f>
        <v>786255.3</v>
      </c>
      <c r="E274" s="132">
        <f>E270+E271+E272+E273</f>
        <v>192184.4</v>
      </c>
    </row>
    <row r="275" spans="3:5" x14ac:dyDescent="0.25">
      <c r="D275" s="30"/>
      <c r="E275" s="30"/>
    </row>
    <row r="382" ht="15.75" customHeight="1" x14ac:dyDescent="0.25"/>
    <row r="391" ht="15.75" customHeight="1" x14ac:dyDescent="0.25"/>
    <row r="409" ht="15" customHeight="1" x14ac:dyDescent="0.25"/>
    <row r="428" ht="15" customHeight="1" x14ac:dyDescent="0.25"/>
  </sheetData>
  <autoFilter ref="A5:E273"/>
  <mergeCells count="130">
    <mergeCell ref="B257:B260"/>
    <mergeCell ref="A257:A260"/>
    <mergeCell ref="A265:A268"/>
    <mergeCell ref="B265:B268"/>
    <mergeCell ref="B261:B264"/>
    <mergeCell ref="A261:A264"/>
    <mergeCell ref="A183:A186"/>
    <mergeCell ref="B183:B186"/>
    <mergeCell ref="A62:A65"/>
    <mergeCell ref="B62:B65"/>
    <mergeCell ref="B74:B77"/>
    <mergeCell ref="A74:A77"/>
    <mergeCell ref="A78:A81"/>
    <mergeCell ref="B78:B81"/>
    <mergeCell ref="A143:A146"/>
    <mergeCell ref="B143:B146"/>
    <mergeCell ref="A191:A194"/>
    <mergeCell ref="B191:B194"/>
    <mergeCell ref="A187:A190"/>
    <mergeCell ref="B187:B190"/>
    <mergeCell ref="A175:A178"/>
    <mergeCell ref="B175:B178"/>
    <mergeCell ref="A155:A158"/>
    <mergeCell ref="B155:B158"/>
    <mergeCell ref="A48:A52"/>
    <mergeCell ref="B48:B52"/>
    <mergeCell ref="A14:A17"/>
    <mergeCell ref="B14:B17"/>
    <mergeCell ref="A18:A21"/>
    <mergeCell ref="B18:B21"/>
    <mergeCell ref="A22:A25"/>
    <mergeCell ref="B22:B25"/>
    <mergeCell ref="A26:A29"/>
    <mergeCell ref="B26:B29"/>
    <mergeCell ref="A30:A33"/>
    <mergeCell ref="B30:B33"/>
    <mergeCell ref="A34:A37"/>
    <mergeCell ref="B34:B37"/>
    <mergeCell ref="A58:A61"/>
    <mergeCell ref="B58:B61"/>
    <mergeCell ref="A2:E2"/>
    <mergeCell ref="B3:C3"/>
    <mergeCell ref="A6:A9"/>
    <mergeCell ref="B6:B9"/>
    <mergeCell ref="A90:A93"/>
    <mergeCell ref="B90:B93"/>
    <mergeCell ref="A43:A47"/>
    <mergeCell ref="B43:B47"/>
    <mergeCell ref="A86:A89"/>
    <mergeCell ref="B86:B89"/>
    <mergeCell ref="A10:A13"/>
    <mergeCell ref="B10:B13"/>
    <mergeCell ref="A70:A73"/>
    <mergeCell ref="B70:B73"/>
    <mergeCell ref="A66:A69"/>
    <mergeCell ref="B66:B69"/>
    <mergeCell ref="A53:A57"/>
    <mergeCell ref="B53:B57"/>
    <mergeCell ref="A82:A85"/>
    <mergeCell ref="B82:B85"/>
    <mergeCell ref="A38:A42"/>
    <mergeCell ref="B38:B42"/>
    <mergeCell ref="A94:A97"/>
    <mergeCell ref="B94:B97"/>
    <mergeCell ref="A159:A162"/>
    <mergeCell ref="B159:B162"/>
    <mergeCell ref="A147:A150"/>
    <mergeCell ref="B147:B150"/>
    <mergeCell ref="A151:A154"/>
    <mergeCell ref="B151:B154"/>
    <mergeCell ref="A167:A170"/>
    <mergeCell ref="B167:B170"/>
    <mergeCell ref="A116:A119"/>
    <mergeCell ref="B116:B119"/>
    <mergeCell ref="A128:A130"/>
    <mergeCell ref="B128:B130"/>
    <mergeCell ref="A102:A105"/>
    <mergeCell ref="B102:B105"/>
    <mergeCell ref="A124:A127"/>
    <mergeCell ref="B124:B127"/>
    <mergeCell ref="A131:A134"/>
    <mergeCell ref="B131:B134"/>
    <mergeCell ref="A106:A109"/>
    <mergeCell ref="B106:B109"/>
    <mergeCell ref="A243:A246"/>
    <mergeCell ref="B243:B246"/>
    <mergeCell ref="A247:A250"/>
    <mergeCell ref="B247:B250"/>
    <mergeCell ref="A251:A254"/>
    <mergeCell ref="B251:B254"/>
    <mergeCell ref="A110:A115"/>
    <mergeCell ref="B110:B115"/>
    <mergeCell ref="A120:A123"/>
    <mergeCell ref="B120:B123"/>
    <mergeCell ref="A135:A138"/>
    <mergeCell ref="B135:B138"/>
    <mergeCell ref="A163:A166"/>
    <mergeCell ref="B163:B166"/>
    <mergeCell ref="A231:A234"/>
    <mergeCell ref="B231:B234"/>
    <mergeCell ref="A179:A182"/>
    <mergeCell ref="B179:B182"/>
    <mergeCell ref="A207:A210"/>
    <mergeCell ref="B207:B210"/>
    <mergeCell ref="A227:A230"/>
    <mergeCell ref="B227:B230"/>
    <mergeCell ref="A223:A226"/>
    <mergeCell ref="B223:B226"/>
    <mergeCell ref="A235:A238"/>
    <mergeCell ref="B235:B238"/>
    <mergeCell ref="A98:A101"/>
    <mergeCell ref="B98:B101"/>
    <mergeCell ref="A239:A242"/>
    <mergeCell ref="B239:B242"/>
    <mergeCell ref="A211:A214"/>
    <mergeCell ref="B211:B214"/>
    <mergeCell ref="A215:A218"/>
    <mergeCell ref="B215:B218"/>
    <mergeCell ref="A219:A222"/>
    <mergeCell ref="B219:B222"/>
    <mergeCell ref="A199:A202"/>
    <mergeCell ref="B199:B202"/>
    <mergeCell ref="A203:A206"/>
    <mergeCell ref="B203:B206"/>
    <mergeCell ref="A139:A142"/>
    <mergeCell ref="B139:B142"/>
    <mergeCell ref="A195:A198"/>
    <mergeCell ref="B195:B198"/>
    <mergeCell ref="A171:A174"/>
    <mergeCell ref="B171:B17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92D050"/>
  </sheetPr>
  <dimension ref="A2:F25"/>
  <sheetViews>
    <sheetView workbookViewId="0">
      <selection activeCell="F23" sqref="F23"/>
    </sheetView>
  </sheetViews>
  <sheetFormatPr defaultRowHeight="15" x14ac:dyDescent="0.25"/>
  <cols>
    <col min="1" max="1" width="20.85546875" customWidth="1"/>
    <col min="2" max="2" width="21.42578125" customWidth="1"/>
    <col min="3" max="3" width="24.85546875" customWidth="1"/>
    <col min="4" max="4" width="14.85546875" customWidth="1"/>
    <col min="5" max="5" width="15" customWidth="1"/>
  </cols>
  <sheetData>
    <row r="2" spans="1:6" ht="59.25" customHeight="1" x14ac:dyDescent="0.25">
      <c r="A2" s="182" t="s">
        <v>84</v>
      </c>
      <c r="B2" s="182"/>
      <c r="C2" s="182"/>
      <c r="D2" s="182"/>
      <c r="E2" s="182"/>
      <c r="F2" s="3"/>
    </row>
    <row r="3" spans="1:6" ht="16.5" customHeight="1" x14ac:dyDescent="0.25">
      <c r="A3" s="213" t="s">
        <v>30</v>
      </c>
      <c r="B3" s="213"/>
      <c r="C3" s="213"/>
      <c r="D3" s="213"/>
      <c r="E3" s="213"/>
      <c r="F3" s="12"/>
    </row>
    <row r="4" spans="1:6" ht="38.25" x14ac:dyDescent="0.25">
      <c r="A4" s="2" t="s">
        <v>1</v>
      </c>
      <c r="B4" s="2" t="s">
        <v>2</v>
      </c>
      <c r="C4" s="2" t="s">
        <v>3</v>
      </c>
      <c r="D4" s="2" t="s">
        <v>83</v>
      </c>
      <c r="E4" s="2" t="s">
        <v>5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6" ht="15" customHeight="1" x14ac:dyDescent="0.25">
      <c r="A6" s="178" t="s">
        <v>6</v>
      </c>
      <c r="B6" s="205" t="s">
        <v>110</v>
      </c>
      <c r="C6" s="74" t="s">
        <v>19</v>
      </c>
      <c r="D6" s="75">
        <f>D7+D8</f>
        <v>55667.3</v>
      </c>
      <c r="E6" s="75">
        <f>E7+E8</f>
        <v>12751.2</v>
      </c>
    </row>
    <row r="7" spans="1:6" ht="15" customHeight="1" x14ac:dyDescent="0.25">
      <c r="A7" s="178"/>
      <c r="B7" s="206"/>
      <c r="C7" s="5" t="s">
        <v>20</v>
      </c>
      <c r="D7" s="118">
        <f>D11+D15</f>
        <v>0</v>
      </c>
      <c r="E7" s="118">
        <f>E11+E15</f>
        <v>0</v>
      </c>
    </row>
    <row r="8" spans="1:6" ht="15" customHeight="1" x14ac:dyDescent="0.25">
      <c r="A8" s="178"/>
      <c r="B8" s="206"/>
      <c r="C8" s="95" t="s">
        <v>91</v>
      </c>
      <c r="D8" s="118">
        <f>D12+D16+D20+D24</f>
        <v>55667.3</v>
      </c>
      <c r="E8" s="118">
        <f>E12+E16+E20+E24</f>
        <v>12751.2</v>
      </c>
    </row>
    <row r="9" spans="1:6" ht="33.75" customHeight="1" x14ac:dyDescent="0.25">
      <c r="A9" s="178"/>
      <c r="B9" s="215"/>
      <c r="C9" s="95" t="s">
        <v>24</v>
      </c>
      <c r="D9" s="119"/>
      <c r="E9" s="119"/>
    </row>
    <row r="10" spans="1:6" ht="15" customHeight="1" x14ac:dyDescent="0.25">
      <c r="A10" s="166" t="s">
        <v>7</v>
      </c>
      <c r="B10" s="166" t="s">
        <v>60</v>
      </c>
      <c r="C10" s="6" t="s">
        <v>19</v>
      </c>
      <c r="D10" s="73">
        <f>D11+D12</f>
        <v>55487.3</v>
      </c>
      <c r="E10" s="73">
        <f>E11+E12</f>
        <v>12751.2</v>
      </c>
    </row>
    <row r="11" spans="1:6" ht="25.5" x14ac:dyDescent="0.25">
      <c r="A11" s="167"/>
      <c r="B11" s="167"/>
      <c r="C11" s="6" t="s">
        <v>20</v>
      </c>
      <c r="D11" s="76">
        <v>0</v>
      </c>
      <c r="E11" s="76">
        <v>0</v>
      </c>
    </row>
    <row r="12" spans="1:6" x14ac:dyDescent="0.25">
      <c r="A12" s="167"/>
      <c r="B12" s="167"/>
      <c r="C12" s="95" t="s">
        <v>91</v>
      </c>
      <c r="D12" s="76">
        <v>55487.3</v>
      </c>
      <c r="E12" s="76">
        <v>12751.2</v>
      </c>
    </row>
    <row r="13" spans="1:6" ht="15" customHeight="1" x14ac:dyDescent="0.25">
      <c r="A13" s="168"/>
      <c r="B13" s="168"/>
      <c r="C13" s="95" t="s">
        <v>24</v>
      </c>
      <c r="D13" s="114"/>
      <c r="E13" s="114"/>
    </row>
    <row r="14" spans="1:6" ht="15" customHeight="1" x14ac:dyDescent="0.25">
      <c r="A14" s="166" t="s">
        <v>41</v>
      </c>
      <c r="B14" s="166" t="s">
        <v>111</v>
      </c>
      <c r="C14" s="6" t="s">
        <v>19</v>
      </c>
      <c r="D14" s="73">
        <f>D15+D16</f>
        <v>50</v>
      </c>
      <c r="E14" s="73">
        <f>E15+E16</f>
        <v>0</v>
      </c>
    </row>
    <row r="15" spans="1:6" ht="25.5" x14ac:dyDescent="0.25">
      <c r="A15" s="167"/>
      <c r="B15" s="167"/>
      <c r="C15" s="6" t="s">
        <v>20</v>
      </c>
      <c r="D15" s="76">
        <v>0</v>
      </c>
      <c r="E15" s="76">
        <v>0</v>
      </c>
    </row>
    <row r="16" spans="1:6" x14ac:dyDescent="0.25">
      <c r="A16" s="167"/>
      <c r="B16" s="167"/>
      <c r="C16" s="95" t="s">
        <v>91</v>
      </c>
      <c r="D16" s="76">
        <v>50</v>
      </c>
      <c r="E16" s="76">
        <v>0</v>
      </c>
    </row>
    <row r="17" spans="1:5" ht="17.25" customHeight="1" x14ac:dyDescent="0.25">
      <c r="A17" s="168"/>
      <c r="B17" s="168"/>
      <c r="C17" s="95" t="s">
        <v>24</v>
      </c>
      <c r="D17" s="114"/>
      <c r="E17" s="114"/>
    </row>
    <row r="18" spans="1:5" x14ac:dyDescent="0.25">
      <c r="A18" s="166" t="s">
        <v>9</v>
      </c>
      <c r="B18" s="166" t="s">
        <v>112</v>
      </c>
      <c r="C18" s="25" t="s">
        <v>19</v>
      </c>
      <c r="D18" s="73">
        <f>D19+D20</f>
        <v>80</v>
      </c>
      <c r="E18" s="73">
        <f>E19+E20</f>
        <v>0</v>
      </c>
    </row>
    <row r="19" spans="1:5" ht="25.5" x14ac:dyDescent="0.25">
      <c r="A19" s="167"/>
      <c r="B19" s="167"/>
      <c r="C19" s="25" t="s">
        <v>20</v>
      </c>
      <c r="D19" s="76">
        <v>0</v>
      </c>
      <c r="E19" s="76">
        <v>0</v>
      </c>
    </row>
    <row r="20" spans="1:5" x14ac:dyDescent="0.25">
      <c r="A20" s="167"/>
      <c r="B20" s="167"/>
      <c r="C20" s="95" t="s">
        <v>91</v>
      </c>
      <c r="D20" s="76">
        <v>80</v>
      </c>
      <c r="E20" s="76">
        <v>0</v>
      </c>
    </row>
    <row r="21" spans="1:5" ht="14.25" customHeight="1" x14ac:dyDescent="0.25">
      <c r="A21" s="168"/>
      <c r="B21" s="168"/>
      <c r="C21" s="95" t="s">
        <v>24</v>
      </c>
      <c r="D21" s="114"/>
      <c r="E21" s="114"/>
    </row>
    <row r="22" spans="1:5" x14ac:dyDescent="0.25">
      <c r="A22" s="166" t="s">
        <v>13</v>
      </c>
      <c r="B22" s="166" t="s">
        <v>112</v>
      </c>
      <c r="C22" s="25" t="s">
        <v>19</v>
      </c>
      <c r="D22" s="73">
        <f>SUM(D23:D25)</f>
        <v>50</v>
      </c>
      <c r="E22" s="73">
        <f>SUM(E23:E25)</f>
        <v>0</v>
      </c>
    </row>
    <row r="23" spans="1:5" ht="25.5" x14ac:dyDescent="0.25">
      <c r="A23" s="167"/>
      <c r="B23" s="167"/>
      <c r="C23" s="25" t="s">
        <v>20</v>
      </c>
      <c r="D23" s="76">
        <v>0</v>
      </c>
      <c r="E23" s="76">
        <v>0</v>
      </c>
    </row>
    <row r="24" spans="1:5" x14ac:dyDescent="0.25">
      <c r="A24" s="167"/>
      <c r="B24" s="167"/>
      <c r="C24" s="95" t="s">
        <v>91</v>
      </c>
      <c r="D24" s="76">
        <v>50</v>
      </c>
      <c r="E24" s="76">
        <v>0</v>
      </c>
    </row>
    <row r="25" spans="1:5" ht="17.25" customHeight="1" x14ac:dyDescent="0.25">
      <c r="A25" s="168"/>
      <c r="B25" s="168"/>
      <c r="C25" s="95" t="s">
        <v>24</v>
      </c>
      <c r="D25" s="114"/>
      <c r="E25" s="114"/>
    </row>
  </sheetData>
  <mergeCells count="12">
    <mergeCell ref="A2:E2"/>
    <mergeCell ref="A3:E3"/>
    <mergeCell ref="A6:A9"/>
    <mergeCell ref="B6:B9"/>
    <mergeCell ref="A10:A13"/>
    <mergeCell ref="B10:B13"/>
    <mergeCell ref="A18:A21"/>
    <mergeCell ref="B18:B21"/>
    <mergeCell ref="A22:A25"/>
    <mergeCell ref="B22:B25"/>
    <mergeCell ref="A14:A17"/>
    <mergeCell ref="B14:B1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 enableFormatConditionsCalculation="0">
    <tabColor indexed="50"/>
  </sheetPr>
  <dimension ref="A1:E27"/>
  <sheetViews>
    <sheetView workbookViewId="0">
      <selection activeCell="K17" sqref="K17"/>
    </sheetView>
  </sheetViews>
  <sheetFormatPr defaultRowHeight="15" x14ac:dyDescent="0.25"/>
  <cols>
    <col min="1" max="1" width="16.140625" customWidth="1"/>
    <col min="2" max="2" width="24.28515625" customWidth="1"/>
    <col min="3" max="3" width="19.42578125" customWidth="1"/>
    <col min="4" max="5" width="13.85546875" customWidth="1"/>
  </cols>
  <sheetData>
    <row r="1" spans="1:5" ht="54" customHeight="1" x14ac:dyDescent="0.25">
      <c r="A1" s="182" t="s">
        <v>0</v>
      </c>
      <c r="B1" s="182"/>
      <c r="C1" s="182"/>
      <c r="D1" s="182"/>
      <c r="E1" s="182"/>
    </row>
    <row r="2" spans="1:5" ht="15.75" x14ac:dyDescent="0.25">
      <c r="A2" s="213" t="s">
        <v>156</v>
      </c>
      <c r="B2" s="213"/>
      <c r="C2" s="213"/>
      <c r="D2" s="213"/>
      <c r="E2" s="213"/>
    </row>
    <row r="3" spans="1:5" ht="51" x14ac:dyDescent="0.25">
      <c r="A3" s="2" t="s">
        <v>1</v>
      </c>
      <c r="B3" s="2" t="s">
        <v>2</v>
      </c>
      <c r="C3" s="2" t="s">
        <v>3</v>
      </c>
      <c r="D3" s="2" t="s">
        <v>83</v>
      </c>
      <c r="E3" s="2" t="s">
        <v>5</v>
      </c>
    </row>
    <row r="4" spans="1: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x14ac:dyDescent="0.25">
      <c r="A5" s="205" t="s">
        <v>6</v>
      </c>
      <c r="B5" s="205" t="s">
        <v>115</v>
      </c>
      <c r="C5" s="123" t="s">
        <v>19</v>
      </c>
      <c r="D5" s="75">
        <f>D6+D7+D8</f>
        <v>13189.4</v>
      </c>
      <c r="E5" s="121">
        <f>E6+E7+E8</f>
        <v>2857.9</v>
      </c>
    </row>
    <row r="6" spans="1:5" ht="27" customHeight="1" x14ac:dyDescent="0.25">
      <c r="A6" s="206"/>
      <c r="B6" s="206"/>
      <c r="C6" s="97" t="s">
        <v>49</v>
      </c>
      <c r="D6" s="122">
        <f>D10+D14+D18+D21</f>
        <v>0</v>
      </c>
      <c r="E6" s="121">
        <f>E10+E14+E18+E21</f>
        <v>0</v>
      </c>
    </row>
    <row r="7" spans="1:5" ht="15.75" customHeight="1" x14ac:dyDescent="0.25">
      <c r="A7" s="206"/>
      <c r="B7" s="206"/>
      <c r="C7" s="97" t="s">
        <v>91</v>
      </c>
      <c r="D7" s="122">
        <f>D11+D15+D19+D22+D26</f>
        <v>13189.4</v>
      </c>
      <c r="E7" s="122">
        <f>E11+E15+E19+E22+E26</f>
        <v>2857.9</v>
      </c>
    </row>
    <row r="8" spans="1:5" ht="32.25" customHeight="1" x14ac:dyDescent="0.25">
      <c r="A8" s="163"/>
      <c r="B8" s="163"/>
      <c r="C8" s="97" t="s">
        <v>39</v>
      </c>
      <c r="D8" s="122">
        <f>D23</f>
        <v>0</v>
      </c>
      <c r="E8" s="121">
        <f>E23</f>
        <v>0</v>
      </c>
    </row>
    <row r="9" spans="1:5" x14ac:dyDescent="0.25">
      <c r="A9" s="166" t="s">
        <v>7</v>
      </c>
      <c r="B9" s="166" t="s">
        <v>42</v>
      </c>
      <c r="C9" s="6" t="s">
        <v>19</v>
      </c>
      <c r="D9" s="73">
        <f>D10+D11</f>
        <v>220</v>
      </c>
      <c r="E9" s="73">
        <f>E10+E11</f>
        <v>14</v>
      </c>
    </row>
    <row r="10" spans="1:5" ht="29.25" customHeight="1" x14ac:dyDescent="0.25">
      <c r="A10" s="167"/>
      <c r="B10" s="167"/>
      <c r="C10" s="96" t="s">
        <v>49</v>
      </c>
      <c r="D10" s="76">
        <v>0</v>
      </c>
      <c r="E10" s="76">
        <v>0</v>
      </c>
    </row>
    <row r="11" spans="1:5" ht="15.75" customHeight="1" x14ac:dyDescent="0.25">
      <c r="A11" s="167"/>
      <c r="B11" s="167"/>
      <c r="C11" s="96" t="s">
        <v>91</v>
      </c>
      <c r="D11" s="76">
        <v>220</v>
      </c>
      <c r="E11" s="76">
        <v>14</v>
      </c>
    </row>
    <row r="12" spans="1:5" ht="26.25" customHeight="1" x14ac:dyDescent="0.25">
      <c r="A12" s="168"/>
      <c r="B12" s="168"/>
      <c r="C12" s="95" t="s">
        <v>39</v>
      </c>
      <c r="D12" s="21">
        <v>0</v>
      </c>
      <c r="E12" s="21">
        <v>0</v>
      </c>
    </row>
    <row r="13" spans="1:5" x14ac:dyDescent="0.25">
      <c r="A13" s="166" t="s">
        <v>41</v>
      </c>
      <c r="B13" s="166" t="s">
        <v>43</v>
      </c>
      <c r="C13" s="6" t="s">
        <v>19</v>
      </c>
      <c r="D13" s="73">
        <f>D14+D15</f>
        <v>40</v>
      </c>
      <c r="E13" s="73">
        <f>E14+E15</f>
        <v>0</v>
      </c>
    </row>
    <row r="14" spans="1:5" ht="27" customHeight="1" x14ac:dyDescent="0.25">
      <c r="A14" s="167"/>
      <c r="B14" s="167"/>
      <c r="C14" s="96" t="s">
        <v>49</v>
      </c>
      <c r="D14" s="76">
        <v>0</v>
      </c>
      <c r="E14" s="76">
        <v>0</v>
      </c>
    </row>
    <row r="15" spans="1:5" ht="18" customHeight="1" x14ac:dyDescent="0.25">
      <c r="A15" s="167"/>
      <c r="B15" s="167"/>
      <c r="C15" s="96" t="s">
        <v>91</v>
      </c>
      <c r="D15" s="76">
        <v>40</v>
      </c>
      <c r="E15" s="76">
        <v>0</v>
      </c>
    </row>
    <row r="16" spans="1:5" ht="27" customHeight="1" x14ac:dyDescent="0.25">
      <c r="A16" s="168"/>
      <c r="B16" s="168"/>
      <c r="C16" s="95" t="s">
        <v>39</v>
      </c>
      <c r="D16" s="21">
        <v>0</v>
      </c>
      <c r="E16" s="21">
        <v>0</v>
      </c>
    </row>
    <row r="17" spans="1:5" x14ac:dyDescent="0.25">
      <c r="A17" s="166" t="s">
        <v>9</v>
      </c>
      <c r="B17" s="166" t="s">
        <v>44</v>
      </c>
      <c r="C17" s="6" t="s">
        <v>19</v>
      </c>
      <c r="D17" s="73">
        <f>D18+D19</f>
        <v>90</v>
      </c>
      <c r="E17" s="73">
        <f>E18+E19</f>
        <v>0</v>
      </c>
    </row>
    <row r="18" spans="1:5" ht="25.5" x14ac:dyDescent="0.25">
      <c r="A18" s="167"/>
      <c r="B18" s="167"/>
      <c r="C18" s="96" t="s">
        <v>49</v>
      </c>
      <c r="D18" s="76">
        <v>0</v>
      </c>
      <c r="E18" s="76">
        <v>0</v>
      </c>
    </row>
    <row r="19" spans="1:5" ht="14.25" customHeight="1" x14ac:dyDescent="0.25">
      <c r="A19" s="168"/>
      <c r="B19" s="168"/>
      <c r="C19" s="96" t="s">
        <v>91</v>
      </c>
      <c r="D19" s="76">
        <v>90</v>
      </c>
      <c r="E19" s="76">
        <v>0</v>
      </c>
    </row>
    <row r="20" spans="1:5" ht="15" customHeight="1" x14ac:dyDescent="0.25">
      <c r="A20" s="166" t="s">
        <v>13</v>
      </c>
      <c r="B20" s="166" t="s">
        <v>45</v>
      </c>
      <c r="C20" s="6" t="s">
        <v>19</v>
      </c>
      <c r="D20" s="73">
        <f>D21+D22+D23</f>
        <v>12604</v>
      </c>
      <c r="E20" s="73">
        <f>E21+E22+E23</f>
        <v>2843.9</v>
      </c>
    </row>
    <row r="21" spans="1:5" ht="25.5" x14ac:dyDescent="0.25">
      <c r="A21" s="167"/>
      <c r="B21" s="167"/>
      <c r="C21" s="96" t="s">
        <v>49</v>
      </c>
      <c r="D21" s="76"/>
      <c r="E21" s="76">
        <v>0</v>
      </c>
    </row>
    <row r="22" spans="1:5" ht="16.5" customHeight="1" x14ac:dyDescent="0.25">
      <c r="A22" s="167"/>
      <c r="B22" s="167"/>
      <c r="C22" s="96" t="s">
        <v>91</v>
      </c>
      <c r="D22" s="76">
        <v>12604</v>
      </c>
      <c r="E22" s="76">
        <v>2843.9</v>
      </c>
    </row>
    <row r="23" spans="1:5" ht="25.5" x14ac:dyDescent="0.25">
      <c r="A23" s="168"/>
      <c r="B23" s="168"/>
      <c r="C23" s="23" t="s">
        <v>56</v>
      </c>
      <c r="D23" s="76">
        <v>0</v>
      </c>
      <c r="E23" s="76">
        <v>0</v>
      </c>
    </row>
    <row r="24" spans="1:5" x14ac:dyDescent="0.25">
      <c r="A24" s="222" t="s">
        <v>132</v>
      </c>
      <c r="B24" s="173" t="s">
        <v>131</v>
      </c>
      <c r="C24" s="125" t="s">
        <v>19</v>
      </c>
      <c r="D24" s="130">
        <f>SUM(D25:D27)</f>
        <v>235.4</v>
      </c>
      <c r="E24" s="130">
        <f>SUM(E25:E27)</f>
        <v>0</v>
      </c>
    </row>
    <row r="25" spans="1:5" ht="25.5" x14ac:dyDescent="0.25">
      <c r="A25" s="223"/>
      <c r="B25" s="174"/>
      <c r="C25" s="125" t="s">
        <v>49</v>
      </c>
      <c r="D25" s="21"/>
      <c r="E25" s="21"/>
    </row>
    <row r="26" spans="1:5" ht="25.5" x14ac:dyDescent="0.25">
      <c r="A26" s="223"/>
      <c r="B26" s="174"/>
      <c r="C26" s="125" t="s">
        <v>91</v>
      </c>
      <c r="D26" s="21">
        <v>235.4</v>
      </c>
      <c r="E26" s="21">
        <v>0</v>
      </c>
    </row>
    <row r="27" spans="1:5" ht="25.5" x14ac:dyDescent="0.25">
      <c r="A27" s="224"/>
      <c r="B27" s="175"/>
      <c r="C27" s="125" t="s">
        <v>56</v>
      </c>
      <c r="D27" s="21"/>
      <c r="E27" s="21"/>
    </row>
  </sheetData>
  <mergeCells count="14">
    <mergeCell ref="A24:A27"/>
    <mergeCell ref="B24:B27"/>
    <mergeCell ref="A1:E1"/>
    <mergeCell ref="A2:E2"/>
    <mergeCell ref="A9:A12"/>
    <mergeCell ref="B9:B12"/>
    <mergeCell ref="A5:A8"/>
    <mergeCell ref="B5:B8"/>
    <mergeCell ref="A17:A19"/>
    <mergeCell ref="B17:B19"/>
    <mergeCell ref="A20:A23"/>
    <mergeCell ref="B20:B23"/>
    <mergeCell ref="A13:A16"/>
    <mergeCell ref="B13:B16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 enableFormatConditionsCalculation="0">
    <tabColor indexed="50"/>
  </sheetPr>
  <dimension ref="A1:E21"/>
  <sheetViews>
    <sheetView workbookViewId="0">
      <selection activeCell="H7" sqref="H7"/>
    </sheetView>
  </sheetViews>
  <sheetFormatPr defaultRowHeight="15" x14ac:dyDescent="0.25"/>
  <cols>
    <col min="1" max="1" width="16" customWidth="1"/>
    <col min="2" max="2" width="21.42578125" customWidth="1"/>
    <col min="3" max="3" width="20.85546875" customWidth="1"/>
    <col min="4" max="4" width="12.5703125" customWidth="1"/>
    <col min="5" max="5" width="13" customWidth="1"/>
  </cols>
  <sheetData>
    <row r="1" spans="1:5" ht="65.25" customHeight="1" x14ac:dyDescent="0.25">
      <c r="A1" s="182" t="s">
        <v>84</v>
      </c>
      <c r="B1" s="182"/>
      <c r="C1" s="182"/>
      <c r="D1" s="182"/>
      <c r="E1" s="182"/>
    </row>
    <row r="2" spans="1:5" ht="15.75" x14ac:dyDescent="0.25">
      <c r="A2" s="213" t="s">
        <v>30</v>
      </c>
      <c r="B2" s="213"/>
      <c r="C2" s="213"/>
      <c r="D2" s="213"/>
      <c r="E2" s="213"/>
    </row>
    <row r="3" spans="1:5" ht="51" x14ac:dyDescent="0.25">
      <c r="A3" s="2" t="s">
        <v>1</v>
      </c>
      <c r="B3" s="2" t="s">
        <v>2</v>
      </c>
      <c r="C3" s="2" t="s">
        <v>3</v>
      </c>
      <c r="D3" s="2" t="s">
        <v>83</v>
      </c>
      <c r="E3" s="2" t="s">
        <v>5</v>
      </c>
    </row>
    <row r="4" spans="1: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x14ac:dyDescent="0.25">
      <c r="A5" s="178" t="s">
        <v>6</v>
      </c>
      <c r="B5" s="166" t="s">
        <v>116</v>
      </c>
      <c r="C5" s="74" t="s">
        <v>19</v>
      </c>
      <c r="D5" s="75">
        <f>D6+D7</f>
        <v>5531.9</v>
      </c>
      <c r="E5" s="75">
        <f>E6+E7</f>
        <v>0</v>
      </c>
    </row>
    <row r="6" spans="1:5" ht="27" customHeight="1" x14ac:dyDescent="0.25">
      <c r="A6" s="178"/>
      <c r="B6" s="167"/>
      <c r="C6" s="95" t="s">
        <v>49</v>
      </c>
      <c r="D6" s="118">
        <f>D10</f>
        <v>5391.7</v>
      </c>
      <c r="E6" s="118">
        <f>E10</f>
        <v>0</v>
      </c>
    </row>
    <row r="7" spans="1:5" ht="27" customHeight="1" x14ac:dyDescent="0.25">
      <c r="A7" s="178"/>
      <c r="B7" s="167"/>
      <c r="C7" s="95" t="s">
        <v>91</v>
      </c>
      <c r="D7" s="118">
        <f>D11</f>
        <v>140.19999999999999</v>
      </c>
      <c r="E7" s="118">
        <f>E11</f>
        <v>0</v>
      </c>
    </row>
    <row r="8" spans="1:5" ht="18" customHeight="1" x14ac:dyDescent="0.25">
      <c r="A8" s="178"/>
      <c r="B8" s="168"/>
      <c r="C8" s="95" t="s">
        <v>24</v>
      </c>
      <c r="D8" s="114"/>
      <c r="E8" s="114"/>
    </row>
    <row r="9" spans="1:5" ht="18" customHeight="1" x14ac:dyDescent="0.25">
      <c r="A9" s="166" t="s">
        <v>136</v>
      </c>
      <c r="B9" s="166" t="s">
        <v>137</v>
      </c>
      <c r="C9" s="138" t="s">
        <v>19</v>
      </c>
      <c r="D9" s="114">
        <f>D10+D11</f>
        <v>5531.9</v>
      </c>
      <c r="E9" s="114">
        <v>0</v>
      </c>
    </row>
    <row r="10" spans="1:5" ht="27.75" customHeight="1" x14ac:dyDescent="0.25">
      <c r="A10" s="167"/>
      <c r="B10" s="167"/>
      <c r="C10" s="138" t="s">
        <v>49</v>
      </c>
      <c r="D10" s="114">
        <v>5391.7</v>
      </c>
      <c r="E10" s="114">
        <v>0</v>
      </c>
    </row>
    <row r="11" spans="1:5" ht="27.75" customHeight="1" x14ac:dyDescent="0.25">
      <c r="A11" s="167"/>
      <c r="B11" s="167"/>
      <c r="C11" s="137" t="s">
        <v>91</v>
      </c>
      <c r="D11" s="114">
        <v>140.19999999999999</v>
      </c>
      <c r="E11" s="114">
        <v>0</v>
      </c>
    </row>
    <row r="12" spans="1:5" ht="18" customHeight="1" x14ac:dyDescent="0.25">
      <c r="A12" s="168"/>
      <c r="B12" s="168"/>
      <c r="C12" s="137" t="s">
        <v>24</v>
      </c>
      <c r="D12" s="114"/>
      <c r="E12" s="114"/>
    </row>
    <row r="13" spans="1:5" ht="15" customHeight="1" x14ac:dyDescent="0.25"/>
    <row r="14" spans="1:5" ht="89.25" customHeight="1" x14ac:dyDescent="0.25"/>
    <row r="15" spans="1:5" ht="51" customHeight="1" x14ac:dyDescent="0.25"/>
    <row r="16" spans="1:5" ht="15" customHeight="1" x14ac:dyDescent="0.25"/>
    <row r="17" ht="89.25" customHeight="1" x14ac:dyDescent="0.25"/>
    <row r="18" ht="51" customHeight="1" x14ac:dyDescent="0.25"/>
    <row r="19" ht="15" customHeight="1" x14ac:dyDescent="0.25"/>
    <row r="20" ht="89.25" customHeight="1" x14ac:dyDescent="0.25"/>
    <row r="21" ht="51" customHeight="1" x14ac:dyDescent="0.25"/>
  </sheetData>
  <mergeCells count="6">
    <mergeCell ref="A1:E1"/>
    <mergeCell ref="A2:E2"/>
    <mergeCell ref="A5:A8"/>
    <mergeCell ref="B5:B8"/>
    <mergeCell ref="A9:A12"/>
    <mergeCell ref="B9:B12"/>
  </mergeCells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 enableFormatConditionsCalculation="0">
    <tabColor indexed="50"/>
  </sheetPr>
  <dimension ref="A1:E16"/>
  <sheetViews>
    <sheetView workbookViewId="0">
      <selection activeCell="I22" sqref="I22"/>
    </sheetView>
  </sheetViews>
  <sheetFormatPr defaultRowHeight="15" x14ac:dyDescent="0.25"/>
  <cols>
    <col min="1" max="1" width="21.28515625" customWidth="1"/>
    <col min="2" max="2" width="22.28515625" customWidth="1"/>
    <col min="3" max="3" width="18.85546875" customWidth="1"/>
    <col min="4" max="4" width="16.28515625" customWidth="1"/>
    <col min="5" max="5" width="16.140625" customWidth="1"/>
  </cols>
  <sheetData>
    <row r="1" spans="1:5" ht="54.75" customHeight="1" x14ac:dyDescent="0.25">
      <c r="A1" s="182" t="s">
        <v>84</v>
      </c>
      <c r="B1" s="182"/>
      <c r="C1" s="182"/>
      <c r="D1" s="182"/>
      <c r="E1" s="182"/>
    </row>
    <row r="2" spans="1:5" ht="22.5" customHeight="1" x14ac:dyDescent="0.25">
      <c r="A2" s="213" t="s">
        <v>157</v>
      </c>
      <c r="B2" s="213"/>
      <c r="C2" s="213"/>
      <c r="D2" s="213"/>
      <c r="E2" s="213"/>
    </row>
    <row r="3" spans="1:5" ht="38.25" x14ac:dyDescent="0.25">
      <c r="A3" s="2" t="s">
        <v>1</v>
      </c>
      <c r="B3" s="2" t="s">
        <v>2</v>
      </c>
      <c r="C3" s="2" t="s">
        <v>3</v>
      </c>
      <c r="D3" s="2" t="s">
        <v>83</v>
      </c>
      <c r="E3" s="2" t="s">
        <v>5</v>
      </c>
    </row>
    <row r="4" spans="1: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x14ac:dyDescent="0.25">
      <c r="A5" s="178" t="s">
        <v>6</v>
      </c>
      <c r="B5" s="166" t="s">
        <v>117</v>
      </c>
      <c r="C5" s="74" t="s">
        <v>19</v>
      </c>
      <c r="D5" s="75">
        <f>SUM(D6:D8)</f>
        <v>7239.1</v>
      </c>
      <c r="E5" s="75">
        <f>SUM(E6:E8)</f>
        <v>1965.4</v>
      </c>
    </row>
    <row r="6" spans="1:5" ht="30" customHeight="1" x14ac:dyDescent="0.25">
      <c r="A6" s="178"/>
      <c r="B6" s="167"/>
      <c r="C6" s="95" t="s">
        <v>49</v>
      </c>
      <c r="D6" s="118">
        <f>D10+D14</f>
        <v>0</v>
      </c>
      <c r="E6" s="118">
        <f>E10+E14</f>
        <v>0</v>
      </c>
    </row>
    <row r="7" spans="1:5" ht="29.25" customHeight="1" x14ac:dyDescent="0.25">
      <c r="A7" s="178"/>
      <c r="B7" s="167"/>
      <c r="C7" s="95" t="s">
        <v>91</v>
      </c>
      <c r="D7" s="118">
        <f>D11+D15</f>
        <v>7239.1</v>
      </c>
      <c r="E7" s="118">
        <f>E11+E15</f>
        <v>1965.4</v>
      </c>
    </row>
    <row r="8" spans="1:5" ht="27" customHeight="1" x14ac:dyDescent="0.25">
      <c r="A8" s="178"/>
      <c r="B8" s="168"/>
      <c r="C8" s="124" t="s">
        <v>39</v>
      </c>
      <c r="D8" s="107">
        <f>D16</f>
        <v>0</v>
      </c>
      <c r="E8" s="107">
        <v>0</v>
      </c>
    </row>
    <row r="9" spans="1:5" x14ac:dyDescent="0.25">
      <c r="A9" s="166" t="s">
        <v>7</v>
      </c>
      <c r="B9" s="166" t="s">
        <v>46</v>
      </c>
      <c r="C9" s="6" t="s">
        <v>19</v>
      </c>
      <c r="D9" s="73">
        <f>D10+D11</f>
        <v>6829.1</v>
      </c>
      <c r="E9" s="73">
        <f>E10+E11</f>
        <v>1965.4</v>
      </c>
    </row>
    <row r="10" spans="1:5" ht="30" customHeight="1" x14ac:dyDescent="0.25">
      <c r="A10" s="167"/>
      <c r="B10" s="167"/>
      <c r="C10" s="96" t="s">
        <v>49</v>
      </c>
      <c r="D10" s="76"/>
      <c r="E10" s="76">
        <v>0</v>
      </c>
    </row>
    <row r="11" spans="1:5" ht="30" customHeight="1" x14ac:dyDescent="0.25">
      <c r="A11" s="167"/>
      <c r="B11" s="167"/>
      <c r="C11" s="95" t="s">
        <v>91</v>
      </c>
      <c r="D11" s="76">
        <v>6829.1</v>
      </c>
      <c r="E11" s="76">
        <v>1965.4</v>
      </c>
    </row>
    <row r="12" spans="1:5" ht="27.75" customHeight="1" x14ac:dyDescent="0.25">
      <c r="A12" s="168"/>
      <c r="B12" s="168"/>
      <c r="C12" s="125" t="s">
        <v>39</v>
      </c>
      <c r="D12" s="114"/>
      <c r="E12" s="114"/>
    </row>
    <row r="13" spans="1:5" x14ac:dyDescent="0.25">
      <c r="A13" s="166" t="s">
        <v>41</v>
      </c>
      <c r="B13" s="166" t="s">
        <v>118</v>
      </c>
      <c r="C13" s="6" t="s">
        <v>19</v>
      </c>
      <c r="D13" s="73">
        <f>SUM(D14:D16)</f>
        <v>410</v>
      </c>
      <c r="E13" s="73">
        <f>E14+E15</f>
        <v>0</v>
      </c>
    </row>
    <row r="14" spans="1:5" ht="26.25" customHeight="1" x14ac:dyDescent="0.25">
      <c r="A14" s="167"/>
      <c r="B14" s="167"/>
      <c r="C14" s="96" t="s">
        <v>49</v>
      </c>
      <c r="D14" s="76"/>
      <c r="E14" s="76">
        <v>0</v>
      </c>
    </row>
    <row r="15" spans="1:5" ht="27.75" customHeight="1" x14ac:dyDescent="0.25">
      <c r="A15" s="167"/>
      <c r="B15" s="167"/>
      <c r="C15" s="137" t="s">
        <v>91</v>
      </c>
      <c r="D15" s="76">
        <v>410</v>
      </c>
      <c r="E15" s="76">
        <v>0</v>
      </c>
    </row>
    <row r="16" spans="1:5" ht="36.75" customHeight="1" x14ac:dyDescent="0.25">
      <c r="A16" s="168"/>
      <c r="B16" s="168"/>
      <c r="C16" s="125" t="s">
        <v>39</v>
      </c>
      <c r="D16" s="104"/>
      <c r="E16" s="104">
        <v>0</v>
      </c>
    </row>
  </sheetData>
  <mergeCells count="8">
    <mergeCell ref="A13:A16"/>
    <mergeCell ref="B13:B16"/>
    <mergeCell ref="A1:E1"/>
    <mergeCell ref="A2:E2"/>
    <mergeCell ref="A5:A8"/>
    <mergeCell ref="B5:B8"/>
    <mergeCell ref="A9:A12"/>
    <mergeCell ref="B9:B12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</sheetPr>
  <dimension ref="B1:F20"/>
  <sheetViews>
    <sheetView workbookViewId="0">
      <selection activeCell="D24" sqref="D24"/>
    </sheetView>
  </sheetViews>
  <sheetFormatPr defaultRowHeight="15" x14ac:dyDescent="0.25"/>
  <cols>
    <col min="1" max="1" width="4.85546875" customWidth="1"/>
    <col min="2" max="2" width="15.28515625" customWidth="1"/>
    <col min="3" max="3" width="21" customWidth="1"/>
    <col min="4" max="4" width="29.42578125" customWidth="1"/>
    <col min="5" max="5" width="15.28515625" customWidth="1"/>
    <col min="6" max="6" width="15" customWidth="1"/>
  </cols>
  <sheetData>
    <row r="1" spans="2:6" ht="52.5" customHeight="1" x14ac:dyDescent="0.25">
      <c r="B1" s="182" t="s">
        <v>84</v>
      </c>
      <c r="C1" s="182"/>
      <c r="D1" s="182"/>
      <c r="E1" s="182"/>
      <c r="F1" s="182"/>
    </row>
    <row r="2" spans="2:6" ht="15.75" x14ac:dyDescent="0.25">
      <c r="B2" s="213" t="s">
        <v>158</v>
      </c>
      <c r="C2" s="213"/>
      <c r="D2" s="213"/>
      <c r="E2" s="213"/>
      <c r="F2" s="213"/>
    </row>
    <row r="3" spans="2:6" ht="38.25" x14ac:dyDescent="0.25">
      <c r="B3" s="2" t="s">
        <v>1</v>
      </c>
      <c r="C3" s="2" t="s">
        <v>2</v>
      </c>
      <c r="D3" s="2" t="s">
        <v>3</v>
      </c>
      <c r="E3" s="2" t="s">
        <v>83</v>
      </c>
      <c r="F3" s="2" t="s">
        <v>5</v>
      </c>
    </row>
    <row r="4" spans="2:6" x14ac:dyDescent="0.25">
      <c r="B4" s="2">
        <v>1</v>
      </c>
      <c r="C4" s="2">
        <v>2</v>
      </c>
      <c r="D4" s="2">
        <v>3</v>
      </c>
      <c r="E4" s="2">
        <v>4</v>
      </c>
      <c r="F4" s="2">
        <v>5</v>
      </c>
    </row>
    <row r="5" spans="2:6" ht="15" customHeight="1" x14ac:dyDescent="0.25">
      <c r="B5" s="187" t="s">
        <v>6</v>
      </c>
      <c r="C5" s="166" t="s">
        <v>120</v>
      </c>
      <c r="D5" s="74" t="s">
        <v>19</v>
      </c>
      <c r="E5" s="75">
        <f>E6+E7+E8</f>
        <v>87501.8</v>
      </c>
      <c r="F5" s="75">
        <f>F6+F7+F8</f>
        <v>18827.000000000004</v>
      </c>
    </row>
    <row r="6" spans="2:6" x14ac:dyDescent="0.25">
      <c r="B6" s="188"/>
      <c r="C6" s="167"/>
      <c r="D6" s="95" t="s">
        <v>82</v>
      </c>
      <c r="E6" s="118">
        <f>E10+E14+E18</f>
        <v>5093.8</v>
      </c>
      <c r="F6" s="118">
        <f>F10+F14+F18</f>
        <v>1079.8</v>
      </c>
    </row>
    <row r="7" spans="2:6" x14ac:dyDescent="0.25">
      <c r="B7" s="188"/>
      <c r="C7" s="167"/>
      <c r="D7" s="95" t="s">
        <v>91</v>
      </c>
      <c r="E7" s="118">
        <f>E11+E15+E19</f>
        <v>81244.899999999994</v>
      </c>
      <c r="F7" s="118">
        <f>F11+F15+F19</f>
        <v>17549.300000000003</v>
      </c>
    </row>
    <row r="8" spans="2:6" ht="38.25" customHeight="1" x14ac:dyDescent="0.25">
      <c r="B8" s="189"/>
      <c r="C8" s="168"/>
      <c r="D8" s="95" t="s">
        <v>39</v>
      </c>
      <c r="E8" s="118">
        <f>E16</f>
        <v>1163.0999999999999</v>
      </c>
      <c r="F8" s="118">
        <f>F16</f>
        <v>197.9</v>
      </c>
    </row>
    <row r="9" spans="2:6" x14ac:dyDescent="0.25">
      <c r="B9" s="166" t="s">
        <v>7</v>
      </c>
      <c r="C9" s="169" t="s">
        <v>121</v>
      </c>
      <c r="D9" s="74" t="s">
        <v>19</v>
      </c>
      <c r="E9" s="73">
        <f>E10+E11</f>
        <v>19792.599999999999</v>
      </c>
      <c r="F9" s="73">
        <f>F10+F11</f>
        <v>4873.8999999999996</v>
      </c>
    </row>
    <row r="10" spans="2:6" x14ac:dyDescent="0.25">
      <c r="B10" s="167"/>
      <c r="C10" s="170"/>
      <c r="D10" s="95" t="s">
        <v>82</v>
      </c>
      <c r="E10" s="76"/>
      <c r="F10" s="76"/>
    </row>
    <row r="11" spans="2:6" x14ac:dyDescent="0.25">
      <c r="B11" s="167"/>
      <c r="C11" s="170"/>
      <c r="D11" s="95" t="s">
        <v>91</v>
      </c>
      <c r="E11" s="76">
        <v>19792.599999999999</v>
      </c>
      <c r="F11" s="76">
        <v>4873.8999999999996</v>
      </c>
    </row>
    <row r="12" spans="2:6" ht="50.25" customHeight="1" x14ac:dyDescent="0.25">
      <c r="B12" s="168"/>
      <c r="C12" s="171"/>
      <c r="D12" s="95" t="s">
        <v>39</v>
      </c>
      <c r="E12" s="114"/>
      <c r="F12" s="114"/>
    </row>
    <row r="13" spans="2:6" x14ac:dyDescent="0.25">
      <c r="B13" s="166" t="s">
        <v>41</v>
      </c>
      <c r="C13" s="169" t="s">
        <v>57</v>
      </c>
      <c r="D13" s="74" t="s">
        <v>19</v>
      </c>
      <c r="E13" s="73">
        <f>SUM(E14:E16)</f>
        <v>64139.3</v>
      </c>
      <c r="F13" s="73">
        <f>SUM(F14:F16)</f>
        <v>13048.6</v>
      </c>
    </row>
    <row r="14" spans="2:6" x14ac:dyDescent="0.25">
      <c r="B14" s="167"/>
      <c r="C14" s="170"/>
      <c r="D14" s="95" t="s">
        <v>82</v>
      </c>
      <c r="E14" s="76">
        <v>2557.9</v>
      </c>
      <c r="F14" s="76">
        <v>473.7</v>
      </c>
    </row>
    <row r="15" spans="2:6" x14ac:dyDescent="0.25">
      <c r="B15" s="167"/>
      <c r="C15" s="170"/>
      <c r="D15" s="95" t="s">
        <v>91</v>
      </c>
      <c r="E15" s="76">
        <v>60418.3</v>
      </c>
      <c r="F15" s="76">
        <v>12377</v>
      </c>
    </row>
    <row r="16" spans="2:6" ht="18.75" customHeight="1" x14ac:dyDescent="0.25">
      <c r="B16" s="168"/>
      <c r="C16" s="171"/>
      <c r="D16" s="95" t="s">
        <v>39</v>
      </c>
      <c r="E16" s="104">
        <v>1163.0999999999999</v>
      </c>
      <c r="F16" s="104">
        <v>197.9</v>
      </c>
    </row>
    <row r="17" spans="2:6" x14ac:dyDescent="0.25">
      <c r="B17" s="166" t="s">
        <v>29</v>
      </c>
      <c r="C17" s="169" t="s">
        <v>80</v>
      </c>
      <c r="D17" s="74" t="s">
        <v>19</v>
      </c>
      <c r="E17" s="73">
        <f>SUM(E18:E20)</f>
        <v>3569.9</v>
      </c>
      <c r="F17" s="73">
        <f>SUM(F18:F20)</f>
        <v>904.5</v>
      </c>
    </row>
    <row r="18" spans="2:6" x14ac:dyDescent="0.25">
      <c r="B18" s="167"/>
      <c r="C18" s="170"/>
      <c r="D18" s="95" t="s">
        <v>82</v>
      </c>
      <c r="E18" s="76">
        <v>2535.9</v>
      </c>
      <c r="F18" s="76">
        <v>606.1</v>
      </c>
    </row>
    <row r="19" spans="2:6" x14ac:dyDescent="0.25">
      <c r="B19" s="167"/>
      <c r="C19" s="170"/>
      <c r="D19" s="95" t="s">
        <v>91</v>
      </c>
      <c r="E19" s="76">
        <v>1034</v>
      </c>
      <c r="F19" s="76">
        <v>298.39999999999998</v>
      </c>
    </row>
    <row r="20" spans="2:6" x14ac:dyDescent="0.25">
      <c r="B20" s="168"/>
      <c r="C20" s="171"/>
      <c r="D20" s="95" t="s">
        <v>39</v>
      </c>
      <c r="E20" s="73">
        <v>0</v>
      </c>
      <c r="F20" s="73">
        <v>0</v>
      </c>
    </row>
  </sheetData>
  <mergeCells count="10">
    <mergeCell ref="B17:B20"/>
    <mergeCell ref="C17:C20"/>
    <mergeCell ref="B13:B16"/>
    <mergeCell ref="C13:C16"/>
    <mergeCell ref="B1:F1"/>
    <mergeCell ref="B2:F2"/>
    <mergeCell ref="B9:B12"/>
    <mergeCell ref="C9:C12"/>
    <mergeCell ref="B5:B8"/>
    <mergeCell ref="C5:C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B2:F13"/>
  <sheetViews>
    <sheetView workbookViewId="0">
      <selection activeCell="F17" sqref="F17"/>
    </sheetView>
  </sheetViews>
  <sheetFormatPr defaultRowHeight="15" x14ac:dyDescent="0.25"/>
  <cols>
    <col min="1" max="1" width="3.7109375" customWidth="1"/>
    <col min="2" max="2" width="17.140625" customWidth="1"/>
    <col min="3" max="3" width="18.5703125" customWidth="1"/>
    <col min="4" max="4" width="19.85546875" customWidth="1"/>
    <col min="5" max="5" width="12.7109375" customWidth="1"/>
    <col min="6" max="6" width="16.28515625" customWidth="1"/>
  </cols>
  <sheetData>
    <row r="2" spans="2:6" ht="70.5" customHeight="1" x14ac:dyDescent="0.25">
      <c r="B2" s="182" t="s">
        <v>84</v>
      </c>
      <c r="C2" s="182"/>
      <c r="D2" s="182"/>
      <c r="E2" s="182"/>
      <c r="F2" s="182"/>
    </row>
    <row r="3" spans="2:6" ht="15.75" x14ac:dyDescent="0.25">
      <c r="B3" s="213" t="s">
        <v>61</v>
      </c>
      <c r="C3" s="213"/>
      <c r="D3" s="213"/>
      <c r="E3" s="213"/>
      <c r="F3" s="213"/>
    </row>
    <row r="4" spans="2:6" ht="38.25" x14ac:dyDescent="0.25">
      <c r="B4" s="2" t="s">
        <v>1</v>
      </c>
      <c r="C4" s="2" t="s">
        <v>2</v>
      </c>
      <c r="D4" s="2" t="s">
        <v>3</v>
      </c>
      <c r="E4" s="2" t="s">
        <v>83</v>
      </c>
      <c r="F4" s="2" t="s">
        <v>5</v>
      </c>
    </row>
    <row r="5" spans="2:6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</row>
    <row r="6" spans="2:6" x14ac:dyDescent="0.25">
      <c r="B6" s="178" t="s">
        <v>6</v>
      </c>
      <c r="C6" s="166" t="s">
        <v>62</v>
      </c>
      <c r="D6" s="96" t="s">
        <v>19</v>
      </c>
      <c r="E6" s="75">
        <f>E7+E8</f>
        <v>12500</v>
      </c>
      <c r="F6" s="75">
        <f>F7+F8</f>
        <v>2000</v>
      </c>
    </row>
    <row r="7" spans="2:6" ht="25.5" x14ac:dyDescent="0.25">
      <c r="B7" s="178"/>
      <c r="C7" s="167"/>
      <c r="D7" s="95" t="s">
        <v>49</v>
      </c>
      <c r="E7" s="118">
        <f>E11</f>
        <v>0</v>
      </c>
      <c r="F7" s="118">
        <v>0</v>
      </c>
    </row>
    <row r="8" spans="2:6" ht="25.5" x14ac:dyDescent="0.25">
      <c r="B8" s="178"/>
      <c r="C8" s="167"/>
      <c r="D8" s="95" t="s">
        <v>91</v>
      </c>
      <c r="E8" s="118">
        <f>E12</f>
        <v>12500</v>
      </c>
      <c r="F8" s="118">
        <f>F12</f>
        <v>2000</v>
      </c>
    </row>
    <row r="9" spans="2:6" ht="25.5" x14ac:dyDescent="0.25">
      <c r="B9" s="178"/>
      <c r="C9" s="168"/>
      <c r="D9" s="95" t="s">
        <v>39</v>
      </c>
      <c r="E9" s="126"/>
      <c r="F9" s="126"/>
    </row>
    <row r="10" spans="2:6" x14ac:dyDescent="0.25">
      <c r="B10" s="166" t="s">
        <v>7</v>
      </c>
      <c r="C10" s="166" t="s">
        <v>62</v>
      </c>
      <c r="D10" s="25" t="s">
        <v>19</v>
      </c>
      <c r="E10" s="73">
        <f>E11+E13</f>
        <v>0</v>
      </c>
      <c r="F10" s="73">
        <f>F11+F13</f>
        <v>0</v>
      </c>
    </row>
    <row r="11" spans="2:6" ht="25.5" x14ac:dyDescent="0.25">
      <c r="B11" s="167"/>
      <c r="C11" s="167"/>
      <c r="D11" s="96" t="s">
        <v>82</v>
      </c>
      <c r="E11" s="76">
        <v>0</v>
      </c>
      <c r="F11" s="76">
        <v>0</v>
      </c>
    </row>
    <row r="12" spans="2:6" ht="25.5" x14ac:dyDescent="0.25">
      <c r="B12" s="167"/>
      <c r="C12" s="167"/>
      <c r="D12" s="95" t="s">
        <v>91</v>
      </c>
      <c r="E12" s="76">
        <v>12500</v>
      </c>
      <c r="F12" s="76">
        <v>2000</v>
      </c>
    </row>
    <row r="13" spans="2:6" ht="25.5" x14ac:dyDescent="0.25">
      <c r="B13" s="168"/>
      <c r="C13" s="168"/>
      <c r="D13" s="95" t="s">
        <v>39</v>
      </c>
      <c r="E13" s="86"/>
      <c r="F13" s="86"/>
    </row>
  </sheetData>
  <mergeCells count="6">
    <mergeCell ref="B2:F2"/>
    <mergeCell ref="B3:F3"/>
    <mergeCell ref="B6:B9"/>
    <mergeCell ref="C6:C9"/>
    <mergeCell ref="B10:B13"/>
    <mergeCell ref="C10:C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13"/>
  <sheetViews>
    <sheetView workbookViewId="0">
      <selection activeCell="H27" sqref="H27"/>
    </sheetView>
  </sheetViews>
  <sheetFormatPr defaultRowHeight="15" x14ac:dyDescent="0.25"/>
  <cols>
    <col min="1" max="1" width="15.7109375" customWidth="1"/>
    <col min="2" max="2" width="19.42578125" customWidth="1"/>
    <col min="3" max="3" width="22.42578125" customWidth="1"/>
    <col min="4" max="4" width="13.5703125" customWidth="1"/>
    <col min="5" max="5" width="13.42578125" customWidth="1"/>
    <col min="6" max="6" width="9.7109375" customWidth="1"/>
  </cols>
  <sheetData>
    <row r="2" spans="1:5" ht="70.5" customHeight="1" x14ac:dyDescent="0.25">
      <c r="A2" s="182" t="s">
        <v>84</v>
      </c>
      <c r="B2" s="182"/>
      <c r="C2" s="182"/>
      <c r="D2" s="182"/>
      <c r="E2" s="182"/>
    </row>
    <row r="3" spans="1:5" ht="15.75" customHeight="1" x14ac:dyDescent="0.25">
      <c r="A3" s="1"/>
      <c r="B3" s="183" t="s">
        <v>30</v>
      </c>
      <c r="C3" s="183"/>
      <c r="D3" s="183"/>
      <c r="E3" s="183"/>
    </row>
    <row r="4" spans="1:5" ht="51" x14ac:dyDescent="0.25">
      <c r="A4" s="2" t="s">
        <v>1</v>
      </c>
      <c r="B4" s="2" t="s">
        <v>2</v>
      </c>
      <c r="C4" s="2" t="s">
        <v>3</v>
      </c>
      <c r="D4" s="2" t="s">
        <v>83</v>
      </c>
      <c r="E4" s="2" t="s">
        <v>5</v>
      </c>
    </row>
    <row r="5" spans="1:5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5" x14ac:dyDescent="0.25">
      <c r="A6" s="187" t="s">
        <v>6</v>
      </c>
      <c r="B6" s="200" t="s">
        <v>64</v>
      </c>
      <c r="C6" s="36" t="s">
        <v>19</v>
      </c>
      <c r="D6" s="42">
        <f>D7+D8+D9</f>
        <v>7167.4</v>
      </c>
      <c r="E6" s="42">
        <f>E7+E8+E9</f>
        <v>14.1</v>
      </c>
    </row>
    <row r="7" spans="1:5" ht="25.5" x14ac:dyDescent="0.25">
      <c r="A7" s="188"/>
      <c r="B7" s="201"/>
      <c r="C7" s="95" t="s">
        <v>49</v>
      </c>
      <c r="D7" s="44">
        <v>319.10000000000002</v>
      </c>
      <c r="E7" s="44">
        <f>E11</f>
        <v>0</v>
      </c>
    </row>
    <row r="8" spans="1:5" ht="25.5" x14ac:dyDescent="0.25">
      <c r="A8" s="188"/>
      <c r="B8" s="201"/>
      <c r="C8" s="95" t="s">
        <v>91</v>
      </c>
      <c r="D8" s="44">
        <f>D12</f>
        <v>1848.3</v>
      </c>
      <c r="E8" s="44">
        <f>E12</f>
        <v>14.1</v>
      </c>
    </row>
    <row r="9" spans="1:5" ht="26.25" customHeight="1" x14ac:dyDescent="0.25">
      <c r="A9" s="189"/>
      <c r="B9" s="202"/>
      <c r="C9" s="124" t="s">
        <v>48</v>
      </c>
      <c r="D9" s="44">
        <f>D13</f>
        <v>5000</v>
      </c>
      <c r="E9" s="44">
        <f>E13</f>
        <v>0</v>
      </c>
    </row>
    <row r="10" spans="1:5" ht="15" customHeight="1" x14ac:dyDescent="0.25">
      <c r="A10" s="160" t="s">
        <v>138</v>
      </c>
      <c r="B10" s="160" t="s">
        <v>139</v>
      </c>
      <c r="C10" s="95" t="s">
        <v>19</v>
      </c>
      <c r="D10" s="129">
        <f>SUM(D11:D13)</f>
        <v>7167.4</v>
      </c>
      <c r="E10" s="129">
        <f>SUM(E11:E13)</f>
        <v>14.1</v>
      </c>
    </row>
    <row r="11" spans="1:5" ht="25.5" x14ac:dyDescent="0.25">
      <c r="A11" s="161"/>
      <c r="B11" s="161"/>
      <c r="C11" s="95" t="s">
        <v>49</v>
      </c>
      <c r="D11" s="104">
        <v>319.10000000000002</v>
      </c>
      <c r="E11" s="104"/>
    </row>
    <row r="12" spans="1:5" ht="25.5" x14ac:dyDescent="0.25">
      <c r="A12" s="161"/>
      <c r="B12" s="161"/>
      <c r="C12" s="95" t="s">
        <v>91</v>
      </c>
      <c r="D12" s="104">
        <v>1848.3</v>
      </c>
      <c r="E12" s="104">
        <v>14.1</v>
      </c>
    </row>
    <row r="13" spans="1:5" ht="42.75" customHeight="1" x14ac:dyDescent="0.25">
      <c r="A13" s="162"/>
      <c r="B13" s="162"/>
      <c r="C13" s="125" t="s">
        <v>48</v>
      </c>
      <c r="D13" s="104">
        <v>5000</v>
      </c>
      <c r="E13" s="104">
        <v>0</v>
      </c>
    </row>
  </sheetData>
  <mergeCells count="6">
    <mergeCell ref="A2:E2"/>
    <mergeCell ref="A6:A9"/>
    <mergeCell ref="B6:B9"/>
    <mergeCell ref="B3:E3"/>
    <mergeCell ref="A10:A13"/>
    <mergeCell ref="B10:B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F21"/>
  <sheetViews>
    <sheetView workbookViewId="0">
      <selection activeCell="J8" sqref="J8"/>
    </sheetView>
  </sheetViews>
  <sheetFormatPr defaultRowHeight="15" x14ac:dyDescent="0.25"/>
  <cols>
    <col min="1" max="1" width="4.7109375" customWidth="1"/>
    <col min="2" max="2" width="15" customWidth="1"/>
    <col min="3" max="3" width="17.5703125" customWidth="1"/>
    <col min="4" max="4" width="21.42578125" customWidth="1"/>
    <col min="5" max="5" width="11.7109375" customWidth="1"/>
    <col min="6" max="6" width="12.7109375" customWidth="1"/>
  </cols>
  <sheetData>
    <row r="2" spans="2:6" ht="66" customHeight="1" x14ac:dyDescent="0.25">
      <c r="B2" s="182" t="s">
        <v>84</v>
      </c>
      <c r="C2" s="182"/>
      <c r="D2" s="182"/>
      <c r="E2" s="182"/>
      <c r="F2" s="182"/>
    </row>
    <row r="3" spans="2:6" ht="15.75" x14ac:dyDescent="0.25">
      <c r="B3" s="213" t="s">
        <v>30</v>
      </c>
      <c r="C3" s="213"/>
      <c r="D3" s="213"/>
      <c r="E3" s="213"/>
      <c r="F3" s="213"/>
    </row>
    <row r="4" spans="2:6" ht="51" x14ac:dyDescent="0.25">
      <c r="B4" s="2" t="s">
        <v>1</v>
      </c>
      <c r="C4" s="2" t="s">
        <v>2</v>
      </c>
      <c r="D4" s="2" t="s">
        <v>3</v>
      </c>
      <c r="E4" s="2" t="s">
        <v>83</v>
      </c>
      <c r="F4" s="2" t="s">
        <v>5</v>
      </c>
    </row>
    <row r="5" spans="2:6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</row>
    <row r="6" spans="2:6" ht="15" customHeight="1" x14ac:dyDescent="0.25">
      <c r="B6" s="187" t="s">
        <v>6</v>
      </c>
      <c r="C6" s="219" t="s">
        <v>124</v>
      </c>
      <c r="D6" s="74" t="s">
        <v>19</v>
      </c>
      <c r="E6" s="75">
        <f>E7+E8+E9</f>
        <v>59668.1</v>
      </c>
      <c r="F6" s="75">
        <f>F7+F8+F9</f>
        <v>9630.5999999999985</v>
      </c>
    </row>
    <row r="7" spans="2:6" ht="28.5" customHeight="1" x14ac:dyDescent="0.25">
      <c r="B7" s="188"/>
      <c r="C7" s="169"/>
      <c r="D7" s="95" t="s">
        <v>82</v>
      </c>
      <c r="E7" s="118">
        <f>E11+E15+E19</f>
        <v>13125.6</v>
      </c>
      <c r="F7" s="118">
        <f>F11+F15+F19</f>
        <v>0</v>
      </c>
    </row>
    <row r="8" spans="2:6" ht="26.25" customHeight="1" x14ac:dyDescent="0.25">
      <c r="B8" s="188"/>
      <c r="C8" s="169"/>
      <c r="D8" s="95" t="s">
        <v>91</v>
      </c>
      <c r="E8" s="118">
        <f>E12+E16+E20</f>
        <v>46542.5</v>
      </c>
      <c r="F8" s="118">
        <f>F12+F16+F20</f>
        <v>9630.5999999999985</v>
      </c>
    </row>
    <row r="9" spans="2:6" ht="30" customHeight="1" x14ac:dyDescent="0.25">
      <c r="B9" s="189"/>
      <c r="C9" s="169"/>
      <c r="D9" s="95" t="s">
        <v>39</v>
      </c>
      <c r="E9" s="118">
        <f>E17</f>
        <v>0</v>
      </c>
      <c r="F9" s="118">
        <f>F17</f>
        <v>0</v>
      </c>
    </row>
    <row r="10" spans="2:6" ht="15" customHeight="1" x14ac:dyDescent="0.25">
      <c r="B10" s="166" t="s">
        <v>7</v>
      </c>
      <c r="C10" s="166" t="s">
        <v>126</v>
      </c>
      <c r="D10" s="74" t="s">
        <v>19</v>
      </c>
      <c r="E10" s="73">
        <f>E11+E12</f>
        <v>20713.2</v>
      </c>
      <c r="F10" s="73">
        <f>F11+F12</f>
        <v>3825.2</v>
      </c>
    </row>
    <row r="11" spans="2:6" ht="28.5" customHeight="1" x14ac:dyDescent="0.25">
      <c r="B11" s="167"/>
      <c r="C11" s="167"/>
      <c r="D11" s="95" t="s">
        <v>82</v>
      </c>
      <c r="E11" s="76"/>
      <c r="F11" s="76">
        <v>0</v>
      </c>
    </row>
    <row r="12" spans="2:6" ht="27" customHeight="1" x14ac:dyDescent="0.25">
      <c r="B12" s="167"/>
      <c r="C12" s="167"/>
      <c r="D12" s="95" t="s">
        <v>91</v>
      </c>
      <c r="E12" s="76">
        <v>20713.2</v>
      </c>
      <c r="F12" s="76">
        <v>3825.2</v>
      </c>
    </row>
    <row r="13" spans="2:6" ht="29.25" customHeight="1" x14ac:dyDescent="0.25">
      <c r="B13" s="168"/>
      <c r="C13" s="168"/>
      <c r="D13" s="95" t="s">
        <v>39</v>
      </c>
      <c r="E13" s="114"/>
      <c r="F13" s="114"/>
    </row>
    <row r="14" spans="2:6" ht="15" customHeight="1" x14ac:dyDescent="0.25">
      <c r="B14" s="166" t="s">
        <v>41</v>
      </c>
      <c r="C14" s="166" t="s">
        <v>127</v>
      </c>
      <c r="D14" s="74" t="s">
        <v>19</v>
      </c>
      <c r="E14" s="73">
        <f>SUM(E15:E17)</f>
        <v>29010.7</v>
      </c>
      <c r="F14" s="73">
        <f>SUM(F15:F17)</f>
        <v>3309.6</v>
      </c>
    </row>
    <row r="15" spans="2:6" ht="29.25" customHeight="1" x14ac:dyDescent="0.25">
      <c r="B15" s="167"/>
      <c r="C15" s="167"/>
      <c r="D15" s="95" t="s">
        <v>82</v>
      </c>
      <c r="E15" s="76">
        <v>13125.6</v>
      </c>
      <c r="F15" s="76">
        <v>0</v>
      </c>
    </row>
    <row r="16" spans="2:6" ht="29.25" customHeight="1" x14ac:dyDescent="0.25">
      <c r="B16" s="167"/>
      <c r="C16" s="167"/>
      <c r="D16" s="95" t="s">
        <v>91</v>
      </c>
      <c r="E16" s="76">
        <v>15885.1</v>
      </c>
      <c r="F16" s="76">
        <v>3309.6</v>
      </c>
    </row>
    <row r="17" spans="2:6" ht="30" customHeight="1" x14ac:dyDescent="0.25">
      <c r="B17" s="168"/>
      <c r="C17" s="168"/>
      <c r="D17" s="95" t="s">
        <v>39</v>
      </c>
      <c r="E17" s="104">
        <v>0</v>
      </c>
      <c r="F17" s="104">
        <v>0</v>
      </c>
    </row>
    <row r="18" spans="2:6" ht="15" customHeight="1" x14ac:dyDescent="0.25">
      <c r="B18" s="166" t="s">
        <v>29</v>
      </c>
      <c r="C18" s="166" t="s">
        <v>16</v>
      </c>
      <c r="D18" s="74" t="s">
        <v>19</v>
      </c>
      <c r="E18" s="73">
        <f>SUM(E19:E21)</f>
        <v>9944.2000000000007</v>
      </c>
      <c r="F18" s="73">
        <f>SUM(F19:F21)</f>
        <v>2495.8000000000002</v>
      </c>
    </row>
    <row r="19" spans="2:6" ht="28.5" customHeight="1" x14ac:dyDescent="0.25">
      <c r="B19" s="167"/>
      <c r="C19" s="167"/>
      <c r="D19" s="95" t="s">
        <v>82</v>
      </c>
      <c r="E19" s="76">
        <v>0</v>
      </c>
      <c r="F19" s="76">
        <v>0</v>
      </c>
    </row>
    <row r="20" spans="2:6" ht="28.5" customHeight="1" x14ac:dyDescent="0.25">
      <c r="B20" s="167"/>
      <c r="C20" s="167"/>
      <c r="D20" s="95" t="s">
        <v>91</v>
      </c>
      <c r="E20" s="76">
        <v>9944.2000000000007</v>
      </c>
      <c r="F20" s="76">
        <v>2495.8000000000002</v>
      </c>
    </row>
    <row r="21" spans="2:6" ht="28.5" customHeight="1" x14ac:dyDescent="0.25">
      <c r="B21" s="168"/>
      <c r="C21" s="168"/>
      <c r="D21" s="95" t="s">
        <v>39</v>
      </c>
      <c r="E21" s="87">
        <v>0</v>
      </c>
      <c r="F21" s="87">
        <v>0</v>
      </c>
    </row>
  </sheetData>
  <mergeCells count="10">
    <mergeCell ref="B18:B21"/>
    <mergeCell ref="C18:C21"/>
    <mergeCell ref="B2:F2"/>
    <mergeCell ref="B3:F3"/>
    <mergeCell ref="B6:B9"/>
    <mergeCell ref="C6:C9"/>
    <mergeCell ref="B10:B13"/>
    <mergeCell ref="C10:C13"/>
    <mergeCell ref="B14:B17"/>
    <mergeCell ref="C14:C1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3"/>
  <sheetViews>
    <sheetView workbookViewId="0">
      <selection activeCell="I29" sqref="I29"/>
    </sheetView>
  </sheetViews>
  <sheetFormatPr defaultRowHeight="15" x14ac:dyDescent="0.25"/>
  <cols>
    <col min="1" max="1" width="13.5703125" customWidth="1"/>
    <col min="2" max="2" width="21.5703125" customWidth="1"/>
    <col min="3" max="3" width="37.28515625" customWidth="1"/>
    <col min="4" max="4" width="13.7109375" customWidth="1"/>
    <col min="5" max="5" width="11" customWidth="1"/>
  </cols>
  <sheetData>
    <row r="1" spans="1:5" x14ac:dyDescent="0.25">
      <c r="A1" s="226" t="s">
        <v>84</v>
      </c>
      <c r="B1" s="226"/>
      <c r="C1" s="226"/>
      <c r="D1" s="226"/>
      <c r="E1" s="226"/>
    </row>
    <row r="2" spans="1:5" x14ac:dyDescent="0.25">
      <c r="A2" s="226"/>
      <c r="B2" s="226"/>
      <c r="C2" s="226"/>
      <c r="D2" s="226"/>
      <c r="E2" s="226"/>
    </row>
    <row r="3" spans="1:5" ht="23.25" customHeight="1" x14ac:dyDescent="0.25">
      <c r="A3" s="226"/>
      <c r="B3" s="226"/>
      <c r="C3" s="226"/>
      <c r="D3" s="226"/>
      <c r="E3" s="226"/>
    </row>
    <row r="4" spans="1:5" ht="22.5" customHeight="1" x14ac:dyDescent="0.25">
      <c r="A4" s="227" t="s">
        <v>152</v>
      </c>
      <c r="B4" s="227"/>
      <c r="C4" s="227"/>
      <c r="D4" s="227"/>
      <c r="E4" s="227"/>
    </row>
    <row r="5" spans="1:5" ht="51" x14ac:dyDescent="0.25">
      <c r="A5" s="140" t="s">
        <v>1</v>
      </c>
      <c r="B5" s="140" t="s">
        <v>2</v>
      </c>
      <c r="C5" s="140" t="s">
        <v>3</v>
      </c>
      <c r="D5" s="140" t="s">
        <v>4</v>
      </c>
      <c r="E5" s="140" t="s">
        <v>5</v>
      </c>
    </row>
    <row r="6" spans="1:5" x14ac:dyDescent="0.25">
      <c r="A6" s="140">
        <v>1</v>
      </c>
      <c r="B6" s="140">
        <v>2</v>
      </c>
      <c r="C6" s="140">
        <v>3</v>
      </c>
      <c r="D6" s="140">
        <v>4</v>
      </c>
      <c r="E6" s="140">
        <v>5</v>
      </c>
    </row>
    <row r="7" spans="1:5" x14ac:dyDescent="0.25">
      <c r="A7" s="225" t="s">
        <v>6</v>
      </c>
      <c r="B7" s="228" t="s">
        <v>140</v>
      </c>
      <c r="C7" s="141" t="s">
        <v>141</v>
      </c>
      <c r="D7" s="144">
        <f>D9</f>
        <v>359.3</v>
      </c>
      <c r="E7" s="144">
        <f>E9</f>
        <v>36.200000000000003</v>
      </c>
    </row>
    <row r="8" spans="1:5" ht="25.5" x14ac:dyDescent="0.25">
      <c r="A8" s="225"/>
      <c r="B8" s="228"/>
      <c r="C8" s="142" t="s">
        <v>142</v>
      </c>
      <c r="D8" s="143">
        <v>0</v>
      </c>
      <c r="E8" s="143">
        <v>0</v>
      </c>
    </row>
    <row r="9" spans="1:5" x14ac:dyDescent="0.25">
      <c r="A9" s="225"/>
      <c r="B9" s="228"/>
      <c r="C9" s="141" t="s">
        <v>143</v>
      </c>
      <c r="D9" s="143">
        <f>D18+D27</f>
        <v>359.3</v>
      </c>
      <c r="E9" s="143">
        <f>E18+E27</f>
        <v>36.200000000000003</v>
      </c>
    </row>
    <row r="10" spans="1:5" x14ac:dyDescent="0.25">
      <c r="A10" s="225"/>
      <c r="B10" s="228"/>
      <c r="C10" s="141" t="s">
        <v>144</v>
      </c>
      <c r="D10" s="143"/>
      <c r="E10" s="143"/>
    </row>
    <row r="11" spans="1:5" ht="25.5" x14ac:dyDescent="0.25">
      <c r="A11" s="225"/>
      <c r="B11" s="228"/>
      <c r="C11" s="141" t="s">
        <v>145</v>
      </c>
      <c r="D11" s="142"/>
      <c r="E11" s="142"/>
    </row>
    <row r="12" spans="1:5" ht="25.5" x14ac:dyDescent="0.25">
      <c r="A12" s="225"/>
      <c r="B12" s="228"/>
      <c r="C12" s="141" t="s">
        <v>146</v>
      </c>
      <c r="D12" s="142"/>
      <c r="E12" s="142"/>
    </row>
    <row r="13" spans="1:5" x14ac:dyDescent="0.25">
      <c r="A13" s="225"/>
      <c r="B13" s="228"/>
      <c r="C13" s="141" t="s">
        <v>147</v>
      </c>
      <c r="D13" s="142"/>
      <c r="E13" s="142"/>
    </row>
    <row r="14" spans="1:5" x14ac:dyDescent="0.25">
      <c r="A14" s="225"/>
      <c r="B14" s="228"/>
      <c r="C14" s="142" t="s">
        <v>148</v>
      </c>
      <c r="D14" s="142"/>
      <c r="E14" s="142"/>
    </row>
    <row r="15" spans="1:5" ht="31.5" customHeight="1" x14ac:dyDescent="0.25">
      <c r="A15" s="225"/>
      <c r="B15" s="228"/>
      <c r="C15" s="142" t="s">
        <v>149</v>
      </c>
      <c r="D15" s="142"/>
      <c r="E15" s="142"/>
    </row>
    <row r="16" spans="1:5" x14ac:dyDescent="0.25">
      <c r="A16" s="225" t="s">
        <v>7</v>
      </c>
      <c r="B16" s="228" t="s">
        <v>140</v>
      </c>
      <c r="C16" s="141" t="s">
        <v>141</v>
      </c>
      <c r="D16" s="142">
        <f>SUM(D18:D24)</f>
        <v>318.7</v>
      </c>
      <c r="E16" s="142">
        <f>SUM(E18:E24)</f>
        <v>31</v>
      </c>
    </row>
    <row r="17" spans="1:5" ht="25.5" x14ac:dyDescent="0.25">
      <c r="A17" s="225"/>
      <c r="B17" s="228"/>
      <c r="C17" s="142" t="s">
        <v>142</v>
      </c>
      <c r="D17" s="142">
        <v>0</v>
      </c>
      <c r="E17" s="142">
        <v>0</v>
      </c>
    </row>
    <row r="18" spans="1:5" x14ac:dyDescent="0.25">
      <c r="A18" s="225"/>
      <c r="B18" s="228"/>
      <c r="C18" s="141" t="s">
        <v>150</v>
      </c>
      <c r="D18" s="142">
        <v>318.7</v>
      </c>
      <c r="E18" s="142">
        <v>31</v>
      </c>
    </row>
    <row r="19" spans="1:5" x14ac:dyDescent="0.25">
      <c r="A19" s="225"/>
      <c r="B19" s="228"/>
      <c r="C19" s="141" t="s">
        <v>144</v>
      </c>
      <c r="D19" s="142"/>
      <c r="E19" s="142"/>
    </row>
    <row r="20" spans="1:5" ht="25.5" x14ac:dyDescent="0.25">
      <c r="A20" s="225"/>
      <c r="B20" s="228"/>
      <c r="C20" s="141" t="s">
        <v>145</v>
      </c>
      <c r="D20" s="142"/>
      <c r="E20" s="142"/>
    </row>
    <row r="21" spans="1:5" ht="25.5" x14ac:dyDescent="0.25">
      <c r="A21" s="225"/>
      <c r="B21" s="228"/>
      <c r="C21" s="141" t="s">
        <v>146</v>
      </c>
      <c r="D21" s="142"/>
      <c r="E21" s="142"/>
    </row>
    <row r="22" spans="1:5" x14ac:dyDescent="0.25">
      <c r="A22" s="225"/>
      <c r="B22" s="228"/>
      <c r="C22" s="141" t="s">
        <v>147</v>
      </c>
      <c r="D22" s="142"/>
      <c r="E22" s="142"/>
    </row>
    <row r="23" spans="1:5" x14ac:dyDescent="0.25">
      <c r="A23" s="225"/>
      <c r="B23" s="228"/>
      <c r="C23" s="142" t="s">
        <v>148</v>
      </c>
      <c r="D23" s="225"/>
      <c r="E23" s="225"/>
    </row>
    <row r="24" spans="1:5" ht="30.75" customHeight="1" x14ac:dyDescent="0.25">
      <c r="A24" s="225"/>
      <c r="B24" s="228"/>
      <c r="C24" s="142" t="s">
        <v>149</v>
      </c>
      <c r="D24" s="225"/>
      <c r="E24" s="225"/>
    </row>
    <row r="25" spans="1:5" x14ac:dyDescent="0.25">
      <c r="A25" s="225" t="s">
        <v>41</v>
      </c>
      <c r="B25" s="225" t="s">
        <v>151</v>
      </c>
      <c r="C25" s="141" t="s">
        <v>141</v>
      </c>
      <c r="D25" s="142">
        <f>SUM(D26:D33)</f>
        <v>40.6</v>
      </c>
      <c r="E25" s="142">
        <f>SUM(E26:E33)</f>
        <v>5.2</v>
      </c>
    </row>
    <row r="26" spans="1:5" ht="25.5" x14ac:dyDescent="0.25">
      <c r="A26" s="225"/>
      <c r="B26" s="225"/>
      <c r="C26" s="142" t="s">
        <v>142</v>
      </c>
      <c r="D26" s="142"/>
      <c r="E26" s="142"/>
    </row>
    <row r="27" spans="1:5" x14ac:dyDescent="0.25">
      <c r="A27" s="225"/>
      <c r="B27" s="225"/>
      <c r="C27" s="141" t="s">
        <v>150</v>
      </c>
      <c r="D27" s="142">
        <v>40.6</v>
      </c>
      <c r="E27" s="142">
        <v>5.2</v>
      </c>
    </row>
    <row r="28" spans="1:5" x14ac:dyDescent="0.25">
      <c r="A28" s="225"/>
      <c r="B28" s="225"/>
      <c r="C28" s="141" t="s">
        <v>144</v>
      </c>
      <c r="D28" s="142"/>
      <c r="E28" s="142"/>
    </row>
    <row r="29" spans="1:5" ht="25.5" x14ac:dyDescent="0.25">
      <c r="A29" s="225"/>
      <c r="B29" s="225"/>
      <c r="C29" s="141" t="s">
        <v>145</v>
      </c>
      <c r="D29" s="142"/>
      <c r="E29" s="142"/>
    </row>
    <row r="30" spans="1:5" ht="25.5" x14ac:dyDescent="0.25">
      <c r="A30" s="225"/>
      <c r="B30" s="225"/>
      <c r="C30" s="141" t="s">
        <v>146</v>
      </c>
      <c r="D30" s="142"/>
      <c r="E30" s="142"/>
    </row>
    <row r="31" spans="1:5" x14ac:dyDescent="0.25">
      <c r="A31" s="225"/>
      <c r="B31" s="225"/>
      <c r="C31" s="141" t="s">
        <v>147</v>
      </c>
      <c r="D31" s="142"/>
      <c r="E31" s="142"/>
    </row>
    <row r="32" spans="1:5" x14ac:dyDescent="0.25">
      <c r="A32" s="225"/>
      <c r="B32" s="225"/>
      <c r="C32" s="142" t="s">
        <v>148</v>
      </c>
      <c r="D32" s="142"/>
      <c r="E32" s="142"/>
    </row>
    <row r="33" spans="1:5" ht="32.25" customHeight="1" x14ac:dyDescent="0.25">
      <c r="A33" s="225"/>
      <c r="B33" s="225"/>
      <c r="C33" s="142" t="s">
        <v>149</v>
      </c>
      <c r="D33" s="142"/>
      <c r="E33" s="142"/>
    </row>
  </sheetData>
  <mergeCells count="10">
    <mergeCell ref="A25:A33"/>
    <mergeCell ref="B25:B33"/>
    <mergeCell ref="A1:E3"/>
    <mergeCell ref="A4:E4"/>
    <mergeCell ref="A7:A15"/>
    <mergeCell ref="B7:B15"/>
    <mergeCell ref="A16:A24"/>
    <mergeCell ref="B16:B24"/>
    <mergeCell ref="D23:D24"/>
    <mergeCell ref="E23:E24"/>
  </mergeCell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</sheetPr>
  <dimension ref="A2:G39"/>
  <sheetViews>
    <sheetView workbookViewId="0">
      <selection activeCell="H33" sqref="H33"/>
    </sheetView>
  </sheetViews>
  <sheetFormatPr defaultRowHeight="15" x14ac:dyDescent="0.25"/>
  <cols>
    <col min="1" max="1" width="26.42578125" customWidth="1"/>
    <col min="2" max="2" width="34.42578125" customWidth="1"/>
    <col min="3" max="3" width="28.140625" customWidth="1"/>
    <col min="4" max="4" width="13.85546875" customWidth="1"/>
    <col min="5" max="5" width="14.42578125" customWidth="1"/>
  </cols>
  <sheetData>
    <row r="2" spans="1:6" ht="49.5" customHeight="1" x14ac:dyDescent="0.25">
      <c r="A2" s="182" t="s">
        <v>84</v>
      </c>
      <c r="B2" s="182"/>
      <c r="C2" s="182"/>
      <c r="D2" s="182"/>
      <c r="E2" s="182"/>
      <c r="F2" s="3"/>
    </row>
    <row r="3" spans="1:6" ht="15.75" customHeight="1" x14ac:dyDescent="0.25">
      <c r="A3" s="1"/>
      <c r="B3" s="183" t="s">
        <v>85</v>
      </c>
      <c r="C3" s="183"/>
      <c r="D3" s="12"/>
      <c r="E3" s="12"/>
      <c r="F3" s="12"/>
    </row>
    <row r="4" spans="1:6" ht="51" x14ac:dyDescent="0.25">
      <c r="A4" s="2" t="s">
        <v>1</v>
      </c>
      <c r="B4" s="2" t="s">
        <v>2</v>
      </c>
      <c r="C4" s="2" t="s">
        <v>3</v>
      </c>
      <c r="D4" s="2" t="s">
        <v>90</v>
      </c>
      <c r="E4" s="2" t="s">
        <v>5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6" ht="15" customHeight="1" x14ac:dyDescent="0.25">
      <c r="A6" s="200" t="s">
        <v>6</v>
      </c>
      <c r="B6" s="200" t="s">
        <v>86</v>
      </c>
      <c r="C6" s="4" t="s">
        <v>19</v>
      </c>
      <c r="D6" s="42">
        <f>SUM(D7:D9)</f>
        <v>339700.19999999995</v>
      </c>
      <c r="E6" s="42">
        <f>SUM(E7:E9)</f>
        <v>81330.000000000015</v>
      </c>
    </row>
    <row r="7" spans="1:6" ht="25.5" x14ac:dyDescent="0.25">
      <c r="A7" s="201"/>
      <c r="B7" s="201"/>
      <c r="C7" s="5" t="s">
        <v>20</v>
      </c>
      <c r="D7" s="44">
        <f>D11+D15+D19+D23+D27+D31+D35</f>
        <v>169754.1</v>
      </c>
      <c r="E7" s="44">
        <f>E11+E15+E19+E23+E27+E31+E35</f>
        <v>38291.9</v>
      </c>
    </row>
    <row r="8" spans="1:6" x14ac:dyDescent="0.25">
      <c r="A8" s="201"/>
      <c r="B8" s="201"/>
      <c r="C8" s="88" t="s">
        <v>87</v>
      </c>
      <c r="D8" s="44">
        <f>D12+D16+D20+D24+D28+D36</f>
        <v>154758</v>
      </c>
      <c r="E8" s="44">
        <f>E16+E24+E28+E36+E12</f>
        <v>39511.800000000003</v>
      </c>
    </row>
    <row r="9" spans="1:6" x14ac:dyDescent="0.25">
      <c r="A9" s="202"/>
      <c r="B9" s="202"/>
      <c r="C9" s="40" t="s">
        <v>39</v>
      </c>
      <c r="D9" s="44">
        <f>D13</f>
        <v>15188.1</v>
      </c>
      <c r="E9" s="44">
        <f>E13</f>
        <v>3526.3</v>
      </c>
    </row>
    <row r="10" spans="1:6" x14ac:dyDescent="0.25">
      <c r="A10" s="166" t="s">
        <v>7</v>
      </c>
      <c r="B10" s="166" t="s">
        <v>10</v>
      </c>
      <c r="C10" s="4" t="s">
        <v>19</v>
      </c>
      <c r="D10" s="46">
        <f>SUM(D11:D13)</f>
        <v>259103.6</v>
      </c>
      <c r="E10" s="46">
        <f>SUM(E11:E13)</f>
        <v>61287.400000000009</v>
      </c>
    </row>
    <row r="11" spans="1:6" ht="25.5" x14ac:dyDescent="0.25">
      <c r="A11" s="167"/>
      <c r="B11" s="167"/>
      <c r="C11" s="5" t="s">
        <v>20</v>
      </c>
      <c r="D11" s="44">
        <v>165599.70000000001</v>
      </c>
      <c r="E11" s="44">
        <v>38113.300000000003</v>
      </c>
    </row>
    <row r="12" spans="1:6" x14ac:dyDescent="0.25">
      <c r="A12" s="167"/>
      <c r="B12" s="167"/>
      <c r="C12" s="88" t="s">
        <v>87</v>
      </c>
      <c r="D12" s="106">
        <v>78315.8</v>
      </c>
      <c r="E12" s="44">
        <v>19647.8</v>
      </c>
    </row>
    <row r="13" spans="1:6" x14ac:dyDescent="0.25">
      <c r="A13" s="168"/>
      <c r="B13" s="168"/>
      <c r="C13" s="40" t="s">
        <v>39</v>
      </c>
      <c r="D13" s="105">
        <v>15188.1</v>
      </c>
      <c r="E13" s="44">
        <v>3526.3</v>
      </c>
    </row>
    <row r="14" spans="1:6" x14ac:dyDescent="0.25">
      <c r="A14" s="179" t="s">
        <v>8</v>
      </c>
      <c r="B14" s="166" t="s">
        <v>11</v>
      </c>
      <c r="C14" s="4" t="s">
        <v>19</v>
      </c>
      <c r="D14" s="52">
        <f>D15+D16</f>
        <v>18027.800000000003</v>
      </c>
      <c r="E14" s="52">
        <f>E15+E16</f>
        <v>4028.9</v>
      </c>
    </row>
    <row r="15" spans="1:6" ht="25.5" x14ac:dyDescent="0.25">
      <c r="A15" s="180"/>
      <c r="B15" s="167"/>
      <c r="C15" s="5" t="s">
        <v>20</v>
      </c>
      <c r="D15" s="44">
        <v>169.4</v>
      </c>
      <c r="E15" s="44">
        <v>0</v>
      </c>
    </row>
    <row r="16" spans="1:6" x14ac:dyDescent="0.25">
      <c r="A16" s="180"/>
      <c r="B16" s="167"/>
      <c r="C16" s="88" t="s">
        <v>87</v>
      </c>
      <c r="D16" s="101">
        <v>17858.400000000001</v>
      </c>
      <c r="E16" s="101">
        <v>4028.9</v>
      </c>
    </row>
    <row r="17" spans="1:5" x14ac:dyDescent="0.25">
      <c r="A17" s="192"/>
      <c r="B17" s="163"/>
      <c r="C17" s="88" t="s">
        <v>39</v>
      </c>
      <c r="D17" s="101"/>
      <c r="E17" s="101"/>
    </row>
    <row r="18" spans="1:5" x14ac:dyDescent="0.25">
      <c r="A18" s="166" t="s">
        <v>9</v>
      </c>
      <c r="B18" s="166" t="s">
        <v>12</v>
      </c>
      <c r="C18" s="91" t="s">
        <v>19</v>
      </c>
      <c r="D18" s="44">
        <f>D19+D20</f>
        <v>0</v>
      </c>
      <c r="E18" s="44">
        <f>E19+E20</f>
        <v>0</v>
      </c>
    </row>
    <row r="19" spans="1:5" ht="25.5" x14ac:dyDescent="0.25">
      <c r="A19" s="167"/>
      <c r="B19" s="167"/>
      <c r="C19" s="5" t="s">
        <v>20</v>
      </c>
      <c r="D19" s="44">
        <v>0</v>
      </c>
      <c r="E19" s="44">
        <v>0</v>
      </c>
    </row>
    <row r="20" spans="1:5" x14ac:dyDescent="0.25">
      <c r="A20" s="167"/>
      <c r="B20" s="167"/>
      <c r="C20" s="88" t="s">
        <v>87</v>
      </c>
      <c r="D20" s="44">
        <v>0</v>
      </c>
      <c r="E20" s="44">
        <v>0</v>
      </c>
    </row>
    <row r="21" spans="1:5" x14ac:dyDescent="0.25">
      <c r="A21" s="163"/>
      <c r="B21" s="163"/>
      <c r="C21" s="88" t="s">
        <v>39</v>
      </c>
      <c r="D21" s="44"/>
      <c r="E21" s="44"/>
    </row>
    <row r="22" spans="1:5" x14ac:dyDescent="0.25">
      <c r="A22" s="179" t="s">
        <v>13</v>
      </c>
      <c r="B22" s="166" t="s">
        <v>89</v>
      </c>
      <c r="C22" s="10" t="s">
        <v>19</v>
      </c>
      <c r="D22" s="53">
        <f>D23+D24</f>
        <v>6</v>
      </c>
      <c r="E22" s="53">
        <f>E23+E24</f>
        <v>6</v>
      </c>
    </row>
    <row r="23" spans="1:5" ht="25.5" x14ac:dyDescent="0.25">
      <c r="A23" s="180"/>
      <c r="B23" s="167"/>
      <c r="C23" s="6" t="s">
        <v>20</v>
      </c>
      <c r="D23" s="44">
        <v>0</v>
      </c>
      <c r="E23" s="44">
        <v>0</v>
      </c>
    </row>
    <row r="24" spans="1:5" x14ac:dyDescent="0.25">
      <c r="A24" s="180"/>
      <c r="B24" s="167"/>
      <c r="C24" s="88" t="s">
        <v>87</v>
      </c>
      <c r="D24" s="44">
        <v>6</v>
      </c>
      <c r="E24" s="44">
        <v>6</v>
      </c>
    </row>
    <row r="25" spans="1:5" x14ac:dyDescent="0.25">
      <c r="A25" s="192"/>
      <c r="B25" s="163"/>
      <c r="C25" s="88" t="s">
        <v>39</v>
      </c>
      <c r="D25" s="44"/>
      <c r="E25" s="44"/>
    </row>
    <row r="26" spans="1:5" x14ac:dyDescent="0.25">
      <c r="A26" s="179" t="s">
        <v>14</v>
      </c>
      <c r="B26" s="166" t="s">
        <v>88</v>
      </c>
      <c r="C26" s="11" t="s">
        <v>19</v>
      </c>
      <c r="D26" s="46">
        <f>D27+D28</f>
        <v>3885</v>
      </c>
      <c r="E26" s="46">
        <f>E27+E28</f>
        <v>213.6</v>
      </c>
    </row>
    <row r="27" spans="1:5" ht="26.25" thickBot="1" x14ac:dyDescent="0.3">
      <c r="A27" s="180"/>
      <c r="B27" s="167"/>
      <c r="C27" s="5" t="s">
        <v>20</v>
      </c>
      <c r="D27" s="44">
        <v>3061.1</v>
      </c>
      <c r="E27" s="44">
        <v>0</v>
      </c>
    </row>
    <row r="28" spans="1:5" x14ac:dyDescent="0.25">
      <c r="A28" s="180"/>
      <c r="B28" s="167"/>
      <c r="C28" s="88" t="s">
        <v>87</v>
      </c>
      <c r="D28" s="102">
        <v>823.9</v>
      </c>
      <c r="E28" s="102">
        <v>213.6</v>
      </c>
    </row>
    <row r="29" spans="1:5" x14ac:dyDescent="0.25">
      <c r="A29" s="192"/>
      <c r="B29" s="163"/>
      <c r="C29" s="88" t="s">
        <v>39</v>
      </c>
      <c r="D29" s="103"/>
      <c r="E29" s="103"/>
    </row>
    <row r="30" spans="1:5" x14ac:dyDescent="0.25">
      <c r="A30" s="179" t="s">
        <v>58</v>
      </c>
      <c r="B30" s="166" t="s">
        <v>59</v>
      </c>
      <c r="C30" s="11" t="s">
        <v>19</v>
      </c>
      <c r="D30" s="46">
        <f>D31+D32</f>
        <v>0</v>
      </c>
      <c r="E30" s="46">
        <f>E31+E32</f>
        <v>0</v>
      </c>
    </row>
    <row r="31" spans="1:5" ht="25.5" x14ac:dyDescent="0.25">
      <c r="A31" s="180"/>
      <c r="B31" s="167"/>
      <c r="C31" s="22" t="s">
        <v>20</v>
      </c>
      <c r="D31" s="44">
        <v>0</v>
      </c>
      <c r="E31" s="44">
        <v>0</v>
      </c>
    </row>
    <row r="32" spans="1:5" x14ac:dyDescent="0.25">
      <c r="A32" s="180"/>
      <c r="B32" s="167"/>
      <c r="C32" s="88" t="s">
        <v>87</v>
      </c>
      <c r="D32" s="52">
        <v>0</v>
      </c>
      <c r="E32" s="52">
        <v>0</v>
      </c>
    </row>
    <row r="33" spans="1:7" x14ac:dyDescent="0.25">
      <c r="A33" s="192"/>
      <c r="B33" s="163"/>
      <c r="C33" s="88" t="s">
        <v>39</v>
      </c>
      <c r="D33" s="52"/>
      <c r="E33" s="52"/>
    </row>
    <row r="34" spans="1:7" x14ac:dyDescent="0.25">
      <c r="A34" s="179" t="s">
        <v>15</v>
      </c>
      <c r="B34" s="166" t="s">
        <v>16</v>
      </c>
      <c r="C34" s="11" t="s">
        <v>22</v>
      </c>
      <c r="D34" s="46">
        <f>D35+D36</f>
        <v>58677.8</v>
      </c>
      <c r="E34" s="46">
        <f>E35+E36</f>
        <v>15794.1</v>
      </c>
    </row>
    <row r="35" spans="1:7" ht="26.25" thickBot="1" x14ac:dyDescent="0.3">
      <c r="A35" s="180"/>
      <c r="B35" s="172"/>
      <c r="C35" s="5" t="s">
        <v>20</v>
      </c>
      <c r="D35" s="44">
        <v>923.9</v>
      </c>
      <c r="E35" s="44">
        <v>178.6</v>
      </c>
      <c r="G35" t="s">
        <v>63</v>
      </c>
    </row>
    <row r="36" spans="1:7" x14ac:dyDescent="0.25">
      <c r="A36" s="180"/>
      <c r="B36" s="172"/>
      <c r="C36" s="88" t="s">
        <v>87</v>
      </c>
      <c r="D36" s="102">
        <v>57753.9</v>
      </c>
      <c r="E36" s="102">
        <v>15615.5</v>
      </c>
    </row>
    <row r="37" spans="1:7" x14ac:dyDescent="0.25">
      <c r="A37" s="199"/>
      <c r="B37" s="199"/>
      <c r="C37" s="88" t="s">
        <v>39</v>
      </c>
      <c r="D37" s="104">
        <v>0</v>
      </c>
      <c r="E37" s="104">
        <v>0</v>
      </c>
    </row>
    <row r="38" spans="1:7" x14ac:dyDescent="0.25">
      <c r="A38" s="100"/>
      <c r="B38" s="100"/>
      <c r="C38" s="100"/>
      <c r="D38" s="100"/>
      <c r="E38" s="100"/>
    </row>
    <row r="39" spans="1:7" x14ac:dyDescent="0.25">
      <c r="A39" s="13" t="s">
        <v>23</v>
      </c>
      <c r="B39" s="14"/>
      <c r="C39" s="68" t="s">
        <v>133</v>
      </c>
    </row>
  </sheetData>
  <mergeCells count="18">
    <mergeCell ref="A2:E2"/>
    <mergeCell ref="B3:C3"/>
    <mergeCell ref="A10:A13"/>
    <mergeCell ref="B10:B13"/>
    <mergeCell ref="A6:A9"/>
    <mergeCell ref="B6:B9"/>
    <mergeCell ref="B22:B25"/>
    <mergeCell ref="A22:A25"/>
    <mergeCell ref="A14:A17"/>
    <mergeCell ref="B14:B17"/>
    <mergeCell ref="A34:A37"/>
    <mergeCell ref="B34:B37"/>
    <mergeCell ref="A26:A29"/>
    <mergeCell ref="B26:B29"/>
    <mergeCell ref="B30:B33"/>
    <mergeCell ref="A30:A33"/>
    <mergeCell ref="B18:B21"/>
    <mergeCell ref="A18:A2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</sheetPr>
  <dimension ref="A2:J27"/>
  <sheetViews>
    <sheetView workbookViewId="0">
      <selection activeCell="B3" sqref="B3:D3"/>
    </sheetView>
  </sheetViews>
  <sheetFormatPr defaultRowHeight="15" x14ac:dyDescent="0.25"/>
  <cols>
    <col min="1" max="1" width="25.28515625" customWidth="1"/>
    <col min="2" max="2" width="33.5703125" customWidth="1"/>
    <col min="3" max="3" width="25.42578125" customWidth="1"/>
    <col min="4" max="4" width="17.42578125" customWidth="1"/>
    <col min="5" max="5" width="18.28515625" customWidth="1"/>
  </cols>
  <sheetData>
    <row r="2" spans="1:7" ht="52.5" customHeight="1" x14ac:dyDescent="0.25">
      <c r="A2" s="182" t="s">
        <v>84</v>
      </c>
      <c r="B2" s="182"/>
      <c r="C2" s="182"/>
      <c r="D2" s="182"/>
      <c r="E2" s="182"/>
      <c r="F2" s="3"/>
    </row>
    <row r="3" spans="1:7" ht="15.75" x14ac:dyDescent="0.25">
      <c r="A3" s="1"/>
      <c r="B3" s="183" t="s">
        <v>152</v>
      </c>
      <c r="C3" s="183"/>
      <c r="D3" s="183"/>
      <c r="E3" s="12"/>
      <c r="F3" s="12"/>
    </row>
    <row r="4" spans="1:7" ht="38.25" x14ac:dyDescent="0.25">
      <c r="A4" s="2" t="s">
        <v>1</v>
      </c>
      <c r="B4" s="2" t="s">
        <v>2</v>
      </c>
      <c r="C4" s="2" t="s">
        <v>3</v>
      </c>
      <c r="D4" s="2" t="s">
        <v>83</v>
      </c>
      <c r="E4" s="2" t="s">
        <v>5</v>
      </c>
    </row>
    <row r="5" spans="1:7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7" ht="15" customHeight="1" x14ac:dyDescent="0.25">
      <c r="A6" s="200" t="s">
        <v>6</v>
      </c>
      <c r="B6" s="200" t="s">
        <v>92</v>
      </c>
      <c r="C6" s="4" t="s">
        <v>22</v>
      </c>
      <c r="D6" s="28">
        <f>D7+D8+D9+D10</f>
        <v>142006.30000000002</v>
      </c>
      <c r="E6" s="28">
        <f>E7+E8+E9+E10</f>
        <v>42593.9</v>
      </c>
      <c r="F6" s="30"/>
      <c r="G6" s="30"/>
    </row>
    <row r="7" spans="1:7" ht="25.5" x14ac:dyDescent="0.25">
      <c r="A7" s="201"/>
      <c r="B7" s="201"/>
      <c r="C7" s="5" t="s">
        <v>20</v>
      </c>
      <c r="D7" s="27">
        <f>D12+D17+D22</f>
        <v>45.1</v>
      </c>
      <c r="E7" s="27">
        <f>E12+E17+E22</f>
        <v>45.1</v>
      </c>
    </row>
    <row r="8" spans="1:7" x14ac:dyDescent="0.25">
      <c r="A8" s="201"/>
      <c r="B8" s="201"/>
      <c r="C8" s="88" t="s">
        <v>91</v>
      </c>
      <c r="D8" s="27">
        <f>D13+D18+D23</f>
        <v>140679.40000000002</v>
      </c>
      <c r="E8" s="27">
        <f>E13+E18+E23</f>
        <v>42182.9</v>
      </c>
    </row>
    <row r="9" spans="1:7" x14ac:dyDescent="0.25">
      <c r="A9" s="201"/>
      <c r="B9" s="201"/>
      <c r="C9" s="5" t="s">
        <v>24</v>
      </c>
      <c r="D9" s="8">
        <f>D14+D19</f>
        <v>122</v>
      </c>
      <c r="E9" s="8">
        <f>E14+E19</f>
        <v>122</v>
      </c>
    </row>
    <row r="10" spans="1:7" ht="38.25" x14ac:dyDescent="0.25">
      <c r="A10" s="202"/>
      <c r="B10" s="202"/>
      <c r="C10" s="5" t="s">
        <v>47</v>
      </c>
      <c r="D10" s="8">
        <v>1159.8</v>
      </c>
      <c r="E10" s="8">
        <v>243.9</v>
      </c>
    </row>
    <row r="11" spans="1:7" x14ac:dyDescent="0.25">
      <c r="A11" s="166" t="s">
        <v>7</v>
      </c>
      <c r="B11" s="166" t="s">
        <v>50</v>
      </c>
      <c r="C11" s="5" t="s">
        <v>19</v>
      </c>
      <c r="D11" s="9">
        <f>SUM(D12:D15)</f>
        <v>98856.400000000009</v>
      </c>
      <c r="E11" s="9">
        <f>SUM(E12:E15)</f>
        <v>29585</v>
      </c>
      <c r="G11" s="30"/>
    </row>
    <row r="12" spans="1:7" ht="25.5" x14ac:dyDescent="0.25">
      <c r="A12" s="167"/>
      <c r="B12" s="167"/>
      <c r="C12" s="5" t="s">
        <v>20</v>
      </c>
      <c r="D12" s="27"/>
      <c r="E12" s="27"/>
    </row>
    <row r="13" spans="1:7" x14ac:dyDescent="0.25">
      <c r="A13" s="167"/>
      <c r="B13" s="167"/>
      <c r="C13" s="88" t="s">
        <v>91</v>
      </c>
      <c r="D13" s="27">
        <v>97823.1</v>
      </c>
      <c r="E13" s="27">
        <v>29361.7</v>
      </c>
    </row>
    <row r="14" spans="1:7" x14ac:dyDescent="0.25">
      <c r="A14" s="167"/>
      <c r="B14" s="167"/>
      <c r="C14" s="5" t="s">
        <v>24</v>
      </c>
      <c r="D14" s="27"/>
      <c r="E14" s="27"/>
    </row>
    <row r="15" spans="1:7" ht="42" customHeight="1" x14ac:dyDescent="0.25">
      <c r="A15" s="168"/>
      <c r="B15" s="168"/>
      <c r="C15" s="5" t="s">
        <v>47</v>
      </c>
      <c r="D15" s="8">
        <v>1033.3</v>
      </c>
      <c r="E15" s="8">
        <v>223.3</v>
      </c>
    </row>
    <row r="16" spans="1:7" x14ac:dyDescent="0.25">
      <c r="A16" s="179" t="s">
        <v>8</v>
      </c>
      <c r="B16" s="166" t="s">
        <v>51</v>
      </c>
      <c r="C16" s="5" t="s">
        <v>19</v>
      </c>
      <c r="D16" s="46">
        <f>D17+D18+D19+D20</f>
        <v>33950.9</v>
      </c>
      <c r="E16" s="9">
        <f>E17+E18+E19+E20</f>
        <v>10316.1</v>
      </c>
      <c r="G16" s="30"/>
    </row>
    <row r="17" spans="1:10" ht="25.5" x14ac:dyDescent="0.25">
      <c r="A17" s="180"/>
      <c r="B17" s="167"/>
      <c r="C17" s="5" t="s">
        <v>20</v>
      </c>
      <c r="D17" s="44">
        <v>45.1</v>
      </c>
      <c r="E17" s="27">
        <v>45.1</v>
      </c>
    </row>
    <row r="18" spans="1:10" x14ac:dyDescent="0.25">
      <c r="A18" s="180"/>
      <c r="B18" s="167"/>
      <c r="C18" s="88" t="s">
        <v>91</v>
      </c>
      <c r="D18" s="27">
        <v>33657.300000000003</v>
      </c>
      <c r="E18" s="8">
        <v>10128.4</v>
      </c>
    </row>
    <row r="19" spans="1:10" x14ac:dyDescent="0.25">
      <c r="A19" s="180"/>
      <c r="B19" s="167"/>
      <c r="C19" s="5" t="s">
        <v>24</v>
      </c>
      <c r="D19" s="27">
        <v>122</v>
      </c>
      <c r="E19" s="27">
        <v>122</v>
      </c>
    </row>
    <row r="20" spans="1:10" ht="39.75" customHeight="1" x14ac:dyDescent="0.25">
      <c r="A20" s="181"/>
      <c r="B20" s="168"/>
      <c r="C20" s="5" t="s">
        <v>47</v>
      </c>
      <c r="D20" s="8">
        <v>126.5</v>
      </c>
      <c r="E20" s="8">
        <v>20.6</v>
      </c>
    </row>
    <row r="21" spans="1:10" x14ac:dyDescent="0.25">
      <c r="A21" s="179" t="s">
        <v>9</v>
      </c>
      <c r="B21" s="166" t="s">
        <v>52</v>
      </c>
      <c r="C21" s="7" t="s">
        <v>19</v>
      </c>
      <c r="D21" s="9">
        <f>D22+D23+D24+D25</f>
        <v>9199</v>
      </c>
      <c r="E21" s="9">
        <f>E22+E23+E24+E25</f>
        <v>2692.8</v>
      </c>
    </row>
    <row r="22" spans="1:10" ht="25.5" x14ac:dyDescent="0.25">
      <c r="A22" s="180"/>
      <c r="B22" s="167"/>
      <c r="C22" s="6" t="s">
        <v>20</v>
      </c>
      <c r="D22" s="27">
        <v>0</v>
      </c>
      <c r="E22" s="27">
        <v>0</v>
      </c>
    </row>
    <row r="23" spans="1:10" x14ac:dyDescent="0.25">
      <c r="A23" s="180"/>
      <c r="B23" s="167"/>
      <c r="C23" s="88" t="s">
        <v>91</v>
      </c>
      <c r="D23" s="27">
        <v>9199</v>
      </c>
      <c r="E23" s="8">
        <v>2692.8</v>
      </c>
    </row>
    <row r="24" spans="1:10" x14ac:dyDescent="0.25">
      <c r="A24" s="180"/>
      <c r="B24" s="167"/>
      <c r="C24" s="7" t="s">
        <v>24</v>
      </c>
      <c r="D24" s="27">
        <v>0</v>
      </c>
      <c r="E24" s="27">
        <v>0</v>
      </c>
    </row>
    <row r="25" spans="1:10" ht="40.5" customHeight="1" x14ac:dyDescent="0.25">
      <c r="A25" s="181"/>
      <c r="B25" s="168"/>
      <c r="C25" s="6" t="s">
        <v>47</v>
      </c>
      <c r="D25" s="8"/>
      <c r="E25" s="8"/>
      <c r="J25" s="19"/>
    </row>
    <row r="27" spans="1:10" ht="30" customHeight="1" x14ac:dyDescent="0.25">
      <c r="A27" s="203" t="s">
        <v>25</v>
      </c>
      <c r="B27" s="203"/>
      <c r="C27" s="134"/>
      <c r="D27" s="135" t="s">
        <v>53</v>
      </c>
    </row>
  </sheetData>
  <mergeCells count="11">
    <mergeCell ref="A2:E2"/>
    <mergeCell ref="B3:D3"/>
    <mergeCell ref="A27:B27"/>
    <mergeCell ref="A6:A10"/>
    <mergeCell ref="B6:B10"/>
    <mergeCell ref="A11:A15"/>
    <mergeCell ref="B11:B15"/>
    <mergeCell ref="A16:A20"/>
    <mergeCell ref="B16:B20"/>
    <mergeCell ref="A21:A25"/>
    <mergeCell ref="B21:B2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2:F19"/>
  <sheetViews>
    <sheetView workbookViewId="0">
      <selection activeCell="E22" sqref="E22"/>
    </sheetView>
  </sheetViews>
  <sheetFormatPr defaultRowHeight="15" x14ac:dyDescent="0.25"/>
  <cols>
    <col min="1" max="1" width="17.7109375" customWidth="1"/>
    <col min="2" max="2" width="24.28515625" customWidth="1"/>
    <col min="3" max="3" width="28.28515625" customWidth="1"/>
    <col min="4" max="4" width="17.7109375" customWidth="1"/>
    <col min="5" max="5" width="20.7109375" customWidth="1"/>
  </cols>
  <sheetData>
    <row r="2" spans="1:6" ht="54.75" customHeight="1" x14ac:dyDescent="0.25">
      <c r="A2" s="182" t="s">
        <v>84</v>
      </c>
      <c r="B2" s="182"/>
      <c r="C2" s="182"/>
      <c r="D2" s="182"/>
      <c r="E2" s="182"/>
      <c r="F2" s="3"/>
    </row>
    <row r="3" spans="1:6" ht="19.5" customHeight="1" x14ac:dyDescent="0.25">
      <c r="A3" s="1"/>
      <c r="B3" s="183" t="s">
        <v>152</v>
      </c>
      <c r="C3" s="183"/>
      <c r="D3" s="183"/>
    </row>
    <row r="4" spans="1:6" ht="25.5" x14ac:dyDescent="0.25">
      <c r="A4" s="2" t="s">
        <v>1</v>
      </c>
      <c r="B4" s="2" t="s">
        <v>2</v>
      </c>
      <c r="C4" s="2" t="s">
        <v>3</v>
      </c>
      <c r="D4" s="2" t="s">
        <v>83</v>
      </c>
      <c r="E4" s="2" t="s">
        <v>5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6" x14ac:dyDescent="0.25">
      <c r="A6" s="205" t="s">
        <v>6</v>
      </c>
      <c r="B6" s="205" t="s">
        <v>134</v>
      </c>
      <c r="C6" s="4" t="s">
        <v>19</v>
      </c>
      <c r="D6" s="49">
        <f>D7</f>
        <v>1140.7</v>
      </c>
      <c r="E6" s="49">
        <f>E7</f>
        <v>496.4</v>
      </c>
    </row>
    <row r="7" spans="1:6" x14ac:dyDescent="0.25">
      <c r="A7" s="206"/>
      <c r="B7" s="206"/>
      <c r="C7" s="88" t="s">
        <v>91</v>
      </c>
      <c r="D7" s="48">
        <f>D12+D16</f>
        <v>1140.7</v>
      </c>
      <c r="E7" s="48">
        <f>E12+E16</f>
        <v>496.4</v>
      </c>
    </row>
    <row r="8" spans="1:6" ht="31.5" customHeight="1" x14ac:dyDescent="0.25">
      <c r="A8" s="206"/>
      <c r="B8" s="206"/>
      <c r="C8" s="69" t="s">
        <v>82</v>
      </c>
      <c r="D8" s="107">
        <v>0</v>
      </c>
      <c r="E8" s="107">
        <v>0</v>
      </c>
    </row>
    <row r="9" spans="1:6" ht="21.75" customHeight="1" x14ac:dyDescent="0.25">
      <c r="A9" s="163"/>
      <c r="B9" s="163"/>
      <c r="C9" s="88" t="s">
        <v>24</v>
      </c>
      <c r="D9" s="107">
        <v>0</v>
      </c>
      <c r="E9" s="107">
        <v>0</v>
      </c>
    </row>
    <row r="10" spans="1:6" x14ac:dyDescent="0.25">
      <c r="A10" s="166" t="s">
        <v>7</v>
      </c>
      <c r="B10" s="166" t="s">
        <v>17</v>
      </c>
      <c r="C10" s="5" t="s">
        <v>19</v>
      </c>
      <c r="D10" s="53">
        <f>D12</f>
        <v>860.7</v>
      </c>
      <c r="E10" s="53">
        <f>E12</f>
        <v>417.5</v>
      </c>
    </row>
    <row r="11" spans="1:6" x14ac:dyDescent="0.25">
      <c r="A11" s="167"/>
      <c r="B11" s="167"/>
      <c r="C11" s="69" t="s">
        <v>82</v>
      </c>
      <c r="D11" s="43"/>
      <c r="E11" s="52"/>
    </row>
    <row r="12" spans="1:6" x14ac:dyDescent="0.25">
      <c r="A12" s="167"/>
      <c r="B12" s="167"/>
      <c r="C12" s="88" t="s">
        <v>91</v>
      </c>
      <c r="D12" s="43">
        <v>860.7</v>
      </c>
      <c r="E12" s="52">
        <v>417.5</v>
      </c>
    </row>
    <row r="13" spans="1:6" x14ac:dyDescent="0.25">
      <c r="A13" s="163"/>
      <c r="B13" s="163"/>
      <c r="C13" s="88" t="s">
        <v>24</v>
      </c>
      <c r="D13" s="104"/>
      <c r="E13" s="104"/>
    </row>
    <row r="14" spans="1:6" x14ac:dyDescent="0.25">
      <c r="A14" s="190" t="s">
        <v>8</v>
      </c>
      <c r="B14" s="191" t="s">
        <v>16</v>
      </c>
      <c r="C14" s="6" t="s">
        <v>19</v>
      </c>
      <c r="D14" s="73">
        <f>D16</f>
        <v>280</v>
      </c>
      <c r="E14" s="73">
        <f>E16</f>
        <v>78.900000000000006</v>
      </c>
    </row>
    <row r="15" spans="1:6" x14ac:dyDescent="0.25">
      <c r="A15" s="190"/>
      <c r="B15" s="191"/>
      <c r="C15" s="69" t="s">
        <v>82</v>
      </c>
      <c r="D15" s="73"/>
      <c r="E15" s="108"/>
    </row>
    <row r="16" spans="1:6" x14ac:dyDescent="0.25">
      <c r="A16" s="190"/>
      <c r="B16" s="191"/>
      <c r="C16" s="88" t="s">
        <v>91</v>
      </c>
      <c r="D16" s="87">
        <v>280</v>
      </c>
      <c r="E16" s="109">
        <v>78.900000000000006</v>
      </c>
    </row>
    <row r="17" spans="1:5" x14ac:dyDescent="0.25">
      <c r="A17" s="190"/>
      <c r="B17" s="191"/>
      <c r="C17" s="88" t="s">
        <v>24</v>
      </c>
      <c r="D17" s="87"/>
      <c r="E17" s="109"/>
    </row>
    <row r="19" spans="1:5" ht="28.5" customHeight="1" x14ac:dyDescent="0.25">
      <c r="A19" s="204"/>
      <c r="B19" s="204"/>
      <c r="C19" s="14"/>
      <c r="D19" t="s">
        <v>53</v>
      </c>
    </row>
  </sheetData>
  <mergeCells count="9">
    <mergeCell ref="A2:E2"/>
    <mergeCell ref="B3:D3"/>
    <mergeCell ref="A19:B19"/>
    <mergeCell ref="A14:A17"/>
    <mergeCell ref="B14:B17"/>
    <mergeCell ref="A6:A9"/>
    <mergeCell ref="B6:B9"/>
    <mergeCell ref="A10:A13"/>
    <mergeCell ref="B10:B1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2:F15"/>
  <sheetViews>
    <sheetView workbookViewId="0">
      <selection activeCell="E21" sqref="E21"/>
    </sheetView>
  </sheetViews>
  <sheetFormatPr defaultRowHeight="15" x14ac:dyDescent="0.25"/>
  <cols>
    <col min="1" max="1" width="23.28515625" customWidth="1"/>
    <col min="2" max="2" width="25.5703125" customWidth="1"/>
    <col min="3" max="3" width="37" customWidth="1"/>
    <col min="4" max="4" width="13.140625" customWidth="1"/>
    <col min="5" max="5" width="14.7109375" customWidth="1"/>
  </cols>
  <sheetData>
    <row r="2" spans="1:6" ht="51.75" customHeight="1" x14ac:dyDescent="0.25">
      <c r="A2" s="182" t="s">
        <v>84</v>
      </c>
      <c r="B2" s="182"/>
      <c r="C2" s="182"/>
      <c r="D2" s="182"/>
      <c r="E2" s="182"/>
      <c r="F2" s="3"/>
    </row>
    <row r="3" spans="1:6" ht="16.5" customHeight="1" x14ac:dyDescent="0.25">
      <c r="A3" s="213" t="s">
        <v>93</v>
      </c>
      <c r="B3" s="213"/>
      <c r="C3" s="213"/>
      <c r="D3" s="213"/>
      <c r="E3" s="213"/>
      <c r="F3" s="12"/>
    </row>
    <row r="4" spans="1:6" ht="43.5" customHeight="1" x14ac:dyDescent="0.25">
      <c r="A4" s="2" t="s">
        <v>1</v>
      </c>
      <c r="B4" s="2" t="s">
        <v>2</v>
      </c>
      <c r="C4" s="2" t="s">
        <v>3</v>
      </c>
      <c r="D4" s="2" t="s">
        <v>83</v>
      </c>
      <c r="E4" s="2" t="s">
        <v>5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6" ht="15" customHeight="1" x14ac:dyDescent="0.25">
      <c r="A6" s="200" t="s">
        <v>6</v>
      </c>
      <c r="B6" s="200" t="s">
        <v>94</v>
      </c>
      <c r="C6" s="4" t="s">
        <v>19</v>
      </c>
      <c r="D6" s="111">
        <f>D8</f>
        <v>100</v>
      </c>
      <c r="E6" s="111">
        <f>E8</f>
        <v>26.5</v>
      </c>
    </row>
    <row r="7" spans="1:6" ht="19.5" customHeight="1" x14ac:dyDescent="0.25">
      <c r="A7" s="201"/>
      <c r="B7" s="201"/>
      <c r="C7" s="40" t="s">
        <v>82</v>
      </c>
      <c r="D7" s="45"/>
      <c r="E7" s="52"/>
    </row>
    <row r="8" spans="1:6" ht="19.5" customHeight="1" x14ac:dyDescent="0.25">
      <c r="A8" s="201"/>
      <c r="B8" s="201"/>
      <c r="C8" s="88" t="s">
        <v>91</v>
      </c>
      <c r="D8" s="45">
        <f>D11</f>
        <v>100</v>
      </c>
      <c r="E8" s="45">
        <f>E11</f>
        <v>26.5</v>
      </c>
    </row>
    <row r="9" spans="1:6" ht="19.5" customHeight="1" x14ac:dyDescent="0.25">
      <c r="A9" s="201"/>
      <c r="B9" s="201"/>
      <c r="C9" s="88" t="s">
        <v>24</v>
      </c>
      <c r="D9" s="45"/>
      <c r="E9" s="52"/>
    </row>
    <row r="10" spans="1:6" ht="18" customHeight="1" x14ac:dyDescent="0.25">
      <c r="A10" s="187" t="s">
        <v>7</v>
      </c>
      <c r="B10" s="187" t="s">
        <v>35</v>
      </c>
      <c r="C10" s="40" t="s">
        <v>82</v>
      </c>
      <c r="D10" s="112"/>
      <c r="E10" s="113"/>
    </row>
    <row r="11" spans="1:6" ht="18.75" customHeight="1" x14ac:dyDescent="0.25">
      <c r="A11" s="188"/>
      <c r="B11" s="188"/>
      <c r="C11" s="88" t="s">
        <v>91</v>
      </c>
      <c r="D11" s="112">
        <v>100</v>
      </c>
      <c r="E11" s="113">
        <v>26.5</v>
      </c>
    </row>
    <row r="12" spans="1:6" ht="16.5" customHeight="1" x14ac:dyDescent="0.25">
      <c r="A12" s="188"/>
      <c r="B12" s="188"/>
      <c r="C12" s="88" t="s">
        <v>24</v>
      </c>
      <c r="D12" s="112"/>
      <c r="E12" s="113"/>
    </row>
    <row r="13" spans="1:6" ht="15.75" customHeight="1" x14ac:dyDescent="0.25">
      <c r="A13" s="207" t="s">
        <v>9</v>
      </c>
      <c r="B13" s="210" t="s">
        <v>95</v>
      </c>
      <c r="C13" s="21" t="s">
        <v>82</v>
      </c>
      <c r="D13" s="114"/>
      <c r="E13" s="114"/>
    </row>
    <row r="14" spans="1:6" ht="18.75" customHeight="1" x14ac:dyDescent="0.25">
      <c r="A14" s="208"/>
      <c r="B14" s="211"/>
      <c r="C14" s="88" t="s">
        <v>91</v>
      </c>
      <c r="D14" s="114"/>
      <c r="E14" s="114"/>
    </row>
    <row r="15" spans="1:6" ht="13.5" customHeight="1" x14ac:dyDescent="0.25">
      <c r="A15" s="209"/>
      <c r="B15" s="212"/>
      <c r="C15" s="88" t="s">
        <v>24</v>
      </c>
      <c r="D15" s="114"/>
      <c r="E15" s="114"/>
    </row>
  </sheetData>
  <mergeCells count="8">
    <mergeCell ref="A13:A15"/>
    <mergeCell ref="B13:B15"/>
    <mergeCell ref="A2:E2"/>
    <mergeCell ref="A3:E3"/>
    <mergeCell ref="A10:A12"/>
    <mergeCell ref="B10:B12"/>
    <mergeCell ref="A6:A9"/>
    <mergeCell ref="B6:B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  <pageSetUpPr fitToPage="1"/>
  </sheetPr>
  <dimension ref="A2:F23"/>
  <sheetViews>
    <sheetView workbookViewId="0">
      <selection activeCell="H15" sqref="H15"/>
    </sheetView>
  </sheetViews>
  <sheetFormatPr defaultRowHeight="15" x14ac:dyDescent="0.25"/>
  <cols>
    <col min="1" max="1" width="23.5703125" customWidth="1"/>
    <col min="2" max="2" width="29" customWidth="1"/>
    <col min="3" max="3" width="31.5703125" customWidth="1"/>
    <col min="4" max="4" width="14.5703125" customWidth="1"/>
    <col min="5" max="5" width="14.85546875" customWidth="1"/>
  </cols>
  <sheetData>
    <row r="2" spans="1:6" ht="54" customHeight="1" x14ac:dyDescent="0.25">
      <c r="A2" s="182" t="s">
        <v>84</v>
      </c>
      <c r="B2" s="182"/>
      <c r="C2" s="182"/>
      <c r="D2" s="182"/>
      <c r="E2" s="182"/>
      <c r="F2" s="3"/>
    </row>
    <row r="3" spans="1:6" ht="16.5" customHeight="1" x14ac:dyDescent="0.25">
      <c r="A3" s="213" t="s">
        <v>26</v>
      </c>
      <c r="B3" s="213"/>
      <c r="C3" s="213"/>
      <c r="D3" s="213"/>
      <c r="E3" s="213"/>
      <c r="F3" s="12"/>
    </row>
    <row r="4" spans="1:6" ht="38.25" x14ac:dyDescent="0.25">
      <c r="A4" s="2" t="s">
        <v>1</v>
      </c>
      <c r="B4" s="2" t="s">
        <v>2</v>
      </c>
      <c r="C4" s="2" t="s">
        <v>3</v>
      </c>
      <c r="D4" s="2" t="s">
        <v>83</v>
      </c>
      <c r="E4" s="2" t="s">
        <v>5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6" x14ac:dyDescent="0.25">
      <c r="A6" s="214" t="s">
        <v>6</v>
      </c>
      <c r="B6" s="214" t="s">
        <v>97</v>
      </c>
      <c r="C6" s="4" t="s">
        <v>19</v>
      </c>
      <c r="D6" s="49">
        <f>D7+D8+D9</f>
        <v>7811.9</v>
      </c>
      <c r="E6" s="49">
        <f>E7+E8+E9</f>
        <v>1673.6</v>
      </c>
    </row>
    <row r="7" spans="1:6" ht="25.5" x14ac:dyDescent="0.25">
      <c r="A7" s="214"/>
      <c r="B7" s="214"/>
      <c r="C7" s="5" t="s">
        <v>20</v>
      </c>
      <c r="D7" s="48">
        <f>D11+D15+D19</f>
        <v>7811.9</v>
      </c>
      <c r="E7" s="48">
        <f>E11+E19</f>
        <v>1673.6</v>
      </c>
    </row>
    <row r="8" spans="1:6" x14ac:dyDescent="0.25">
      <c r="A8" s="214"/>
      <c r="B8" s="214"/>
      <c r="C8" s="95" t="s">
        <v>87</v>
      </c>
      <c r="D8" s="44">
        <f>D12+D16+D20</f>
        <v>0</v>
      </c>
      <c r="E8" s="44">
        <f>E12+E20</f>
        <v>0</v>
      </c>
    </row>
    <row r="9" spans="1:6" x14ac:dyDescent="0.25">
      <c r="A9" s="214"/>
      <c r="B9" s="214"/>
      <c r="C9" s="5" t="s">
        <v>24</v>
      </c>
      <c r="D9" s="44">
        <f>D13</f>
        <v>0</v>
      </c>
      <c r="E9" s="44">
        <f>E13</f>
        <v>0</v>
      </c>
    </row>
    <row r="10" spans="1:6" x14ac:dyDescent="0.25">
      <c r="A10" s="178" t="s">
        <v>7</v>
      </c>
      <c r="B10" s="178" t="s">
        <v>98</v>
      </c>
      <c r="C10" s="97" t="s">
        <v>19</v>
      </c>
      <c r="D10" s="53">
        <f>D11+D12+D13</f>
        <v>0</v>
      </c>
      <c r="E10" s="53">
        <f>E11+E12+E13</f>
        <v>0</v>
      </c>
    </row>
    <row r="11" spans="1:6" ht="25.5" x14ac:dyDescent="0.25">
      <c r="A11" s="178"/>
      <c r="B11" s="178"/>
      <c r="C11" s="5" t="s">
        <v>20</v>
      </c>
      <c r="D11" s="43"/>
      <c r="E11" s="43"/>
    </row>
    <row r="12" spans="1:6" x14ac:dyDescent="0.25">
      <c r="A12" s="178"/>
      <c r="B12" s="178"/>
      <c r="C12" s="95" t="s">
        <v>87</v>
      </c>
      <c r="D12" s="43">
        <v>0</v>
      </c>
      <c r="E12" s="43">
        <v>0</v>
      </c>
    </row>
    <row r="13" spans="1:6" x14ac:dyDescent="0.25">
      <c r="A13" s="178"/>
      <c r="B13" s="178"/>
      <c r="C13" s="5" t="s">
        <v>24</v>
      </c>
      <c r="D13" s="43">
        <v>0</v>
      </c>
      <c r="E13" s="43">
        <v>0</v>
      </c>
    </row>
    <row r="14" spans="1:6" x14ac:dyDescent="0.25">
      <c r="A14" s="177" t="s">
        <v>8</v>
      </c>
      <c r="B14" s="178" t="s">
        <v>99</v>
      </c>
      <c r="C14" s="4" t="s">
        <v>19</v>
      </c>
      <c r="D14" s="53">
        <f>D15+D16+D17</f>
        <v>0</v>
      </c>
      <c r="E14" s="53">
        <f>E15+E16+E17</f>
        <v>0</v>
      </c>
    </row>
    <row r="15" spans="1:6" ht="25.5" x14ac:dyDescent="0.25">
      <c r="A15" s="177"/>
      <c r="B15" s="178"/>
      <c r="C15" s="5" t="s">
        <v>20</v>
      </c>
      <c r="D15" s="43"/>
      <c r="E15" s="43"/>
    </row>
    <row r="16" spans="1:6" x14ac:dyDescent="0.25">
      <c r="A16" s="177"/>
      <c r="B16" s="178"/>
      <c r="C16" s="95" t="s">
        <v>87</v>
      </c>
      <c r="D16" s="43">
        <v>0</v>
      </c>
      <c r="E16" s="43">
        <v>0</v>
      </c>
    </row>
    <row r="17" spans="1:5" x14ac:dyDescent="0.25">
      <c r="A17" s="177"/>
      <c r="B17" s="178"/>
      <c r="C17" s="5" t="s">
        <v>24</v>
      </c>
      <c r="D17" s="43"/>
      <c r="E17" s="43"/>
    </row>
    <row r="18" spans="1:5" ht="15" customHeight="1" x14ac:dyDescent="0.25">
      <c r="A18" s="177" t="s">
        <v>29</v>
      </c>
      <c r="B18" s="178" t="s">
        <v>16</v>
      </c>
      <c r="C18" s="4" t="s">
        <v>19</v>
      </c>
      <c r="D18" s="53">
        <f>D19+D20+D21</f>
        <v>7811.9</v>
      </c>
      <c r="E18" s="53">
        <f>E19+E20+E21</f>
        <v>1673.6</v>
      </c>
    </row>
    <row r="19" spans="1:5" ht="25.5" x14ac:dyDescent="0.25">
      <c r="A19" s="177"/>
      <c r="B19" s="178"/>
      <c r="C19" s="5" t="s">
        <v>20</v>
      </c>
      <c r="D19" s="43">
        <v>7811.9</v>
      </c>
      <c r="E19" s="43">
        <v>1673.6</v>
      </c>
    </row>
    <row r="20" spans="1:5" x14ac:dyDescent="0.25">
      <c r="A20" s="177"/>
      <c r="B20" s="178"/>
      <c r="C20" s="95" t="s">
        <v>87</v>
      </c>
      <c r="D20" s="43">
        <v>0</v>
      </c>
      <c r="E20" s="52">
        <v>0</v>
      </c>
    </row>
    <row r="21" spans="1:5" x14ac:dyDescent="0.25">
      <c r="A21" s="177"/>
      <c r="B21" s="178"/>
      <c r="C21" s="5" t="s">
        <v>24</v>
      </c>
      <c r="D21" s="43"/>
      <c r="E21" s="52"/>
    </row>
    <row r="22" spans="1:5" x14ac:dyDescent="0.25">
      <c r="A22" s="16"/>
      <c r="B22" s="17"/>
      <c r="C22" s="17"/>
      <c r="D22" s="18"/>
      <c r="E22" s="18"/>
    </row>
    <row r="23" spans="1:5" x14ac:dyDescent="0.25">
      <c r="A23" s="135" t="s">
        <v>27</v>
      </c>
      <c r="B23" s="135"/>
      <c r="C23" s="134"/>
      <c r="D23" s="135" t="s">
        <v>28</v>
      </c>
    </row>
  </sheetData>
  <mergeCells count="10">
    <mergeCell ref="A2:E2"/>
    <mergeCell ref="A3:E3"/>
    <mergeCell ref="A18:A21"/>
    <mergeCell ref="B18:B21"/>
    <mergeCell ref="A14:A17"/>
    <mergeCell ref="B14:B17"/>
    <mergeCell ref="A6:A9"/>
    <mergeCell ref="B6:B9"/>
    <mergeCell ref="A10:A13"/>
    <mergeCell ref="B10:B1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</sheetPr>
  <dimension ref="A2:F21"/>
  <sheetViews>
    <sheetView workbookViewId="0">
      <selection activeCell="B14" sqref="B14:B17"/>
    </sheetView>
  </sheetViews>
  <sheetFormatPr defaultRowHeight="15" x14ac:dyDescent="0.25"/>
  <cols>
    <col min="1" max="1" width="17.28515625" customWidth="1"/>
    <col min="2" max="2" width="34.28515625" customWidth="1"/>
    <col min="3" max="3" width="31" customWidth="1"/>
    <col min="4" max="4" width="17" customWidth="1"/>
    <col min="5" max="5" width="16.85546875" customWidth="1"/>
  </cols>
  <sheetData>
    <row r="2" spans="1:6" ht="45" customHeight="1" x14ac:dyDescent="0.25">
      <c r="A2" s="182" t="s">
        <v>84</v>
      </c>
      <c r="B2" s="182"/>
      <c r="C2" s="182"/>
      <c r="D2" s="182"/>
      <c r="E2" s="182"/>
      <c r="F2" s="3"/>
    </row>
    <row r="3" spans="1:6" ht="22.5" customHeight="1" x14ac:dyDescent="0.25">
      <c r="A3" s="1"/>
      <c r="B3" s="183" t="s">
        <v>30</v>
      </c>
      <c r="C3" s="183"/>
      <c r="D3" s="12"/>
      <c r="E3" s="12"/>
      <c r="F3" s="12"/>
    </row>
    <row r="4" spans="1:6" ht="38.25" x14ac:dyDescent="0.25">
      <c r="A4" s="2" t="s">
        <v>1</v>
      </c>
      <c r="B4" s="2" t="s">
        <v>2</v>
      </c>
      <c r="C4" s="2" t="s">
        <v>3</v>
      </c>
      <c r="D4" s="2" t="s">
        <v>83</v>
      </c>
      <c r="E4" s="2" t="s">
        <v>5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6" ht="15" customHeight="1" x14ac:dyDescent="0.25">
      <c r="A6" s="187" t="s">
        <v>6</v>
      </c>
      <c r="B6" s="205" t="s">
        <v>100</v>
      </c>
      <c r="C6" s="5" t="s">
        <v>19</v>
      </c>
      <c r="D6" s="42">
        <f>D7+D8+D9</f>
        <v>31269.5</v>
      </c>
      <c r="E6" s="42">
        <f>E7+E8+E9</f>
        <v>14763.1</v>
      </c>
    </row>
    <row r="7" spans="1:6" ht="25.5" x14ac:dyDescent="0.25">
      <c r="A7" s="188"/>
      <c r="B7" s="206"/>
      <c r="C7" s="5" t="s">
        <v>20</v>
      </c>
      <c r="D7" s="44">
        <f>D11+D15+D19</f>
        <v>29769.5</v>
      </c>
      <c r="E7" s="44">
        <f>E11+E15+E19</f>
        <v>14763.1</v>
      </c>
    </row>
    <row r="8" spans="1:6" x14ac:dyDescent="0.25">
      <c r="A8" s="188"/>
      <c r="B8" s="206"/>
      <c r="C8" s="95" t="s">
        <v>91</v>
      </c>
      <c r="D8" s="44">
        <f>D12+D20</f>
        <v>1500</v>
      </c>
      <c r="E8" s="44">
        <f>E12+E16+E20</f>
        <v>0</v>
      </c>
    </row>
    <row r="9" spans="1:6" x14ac:dyDescent="0.25">
      <c r="A9" s="189"/>
      <c r="B9" s="215"/>
      <c r="C9" s="21" t="s">
        <v>39</v>
      </c>
      <c r="D9" s="44">
        <f>D13+D17</f>
        <v>0</v>
      </c>
      <c r="E9" s="44">
        <f>E13+E17</f>
        <v>0</v>
      </c>
    </row>
    <row r="10" spans="1:6" ht="15" customHeight="1" x14ac:dyDescent="0.25">
      <c r="A10" s="187" t="s">
        <v>7</v>
      </c>
      <c r="B10" s="166" t="s">
        <v>101</v>
      </c>
      <c r="C10" s="5" t="s">
        <v>19</v>
      </c>
      <c r="D10" s="53">
        <f>D11+D12+D13</f>
        <v>500</v>
      </c>
      <c r="E10" s="53">
        <f>E11+E12+E13</f>
        <v>0</v>
      </c>
    </row>
    <row r="11" spans="1:6" ht="15" customHeight="1" x14ac:dyDescent="0.25">
      <c r="A11" s="188"/>
      <c r="B11" s="167"/>
      <c r="C11" s="5" t="s">
        <v>20</v>
      </c>
      <c r="D11" s="43"/>
      <c r="E11" s="43">
        <v>0</v>
      </c>
    </row>
    <row r="12" spans="1:6" ht="15" customHeight="1" x14ac:dyDescent="0.25">
      <c r="A12" s="188"/>
      <c r="B12" s="167"/>
      <c r="C12" s="95" t="s">
        <v>91</v>
      </c>
      <c r="D12" s="43">
        <v>500</v>
      </c>
      <c r="E12" s="43">
        <v>0</v>
      </c>
    </row>
    <row r="13" spans="1:6" ht="15" customHeight="1" x14ac:dyDescent="0.25">
      <c r="A13" s="189"/>
      <c r="B13" s="168"/>
      <c r="C13" s="21" t="s">
        <v>39</v>
      </c>
      <c r="D13" s="65"/>
      <c r="E13" s="65">
        <v>0</v>
      </c>
    </row>
    <row r="14" spans="1:6" ht="15" customHeight="1" x14ac:dyDescent="0.25">
      <c r="A14" s="187" t="s">
        <v>8</v>
      </c>
      <c r="B14" s="166" t="s">
        <v>55</v>
      </c>
      <c r="C14" s="21" t="s">
        <v>19</v>
      </c>
      <c r="D14" s="64">
        <f>SUM(D15:D17)</f>
        <v>29769.5</v>
      </c>
      <c r="E14" s="64">
        <f>E15+E16+E17</f>
        <v>14763.1</v>
      </c>
    </row>
    <row r="15" spans="1:6" ht="21" customHeight="1" x14ac:dyDescent="0.25">
      <c r="A15" s="188"/>
      <c r="B15" s="167"/>
      <c r="C15" s="21" t="s">
        <v>49</v>
      </c>
      <c r="D15" s="65">
        <v>29769.5</v>
      </c>
      <c r="E15" s="65">
        <v>14763.1</v>
      </c>
    </row>
    <row r="16" spans="1:6" x14ac:dyDescent="0.25">
      <c r="A16" s="188"/>
      <c r="B16" s="167"/>
      <c r="C16" s="95" t="s">
        <v>91</v>
      </c>
      <c r="D16" s="65">
        <v>0</v>
      </c>
      <c r="E16" s="65">
        <v>0</v>
      </c>
    </row>
    <row r="17" spans="1:5" x14ac:dyDescent="0.25">
      <c r="A17" s="189"/>
      <c r="B17" s="168"/>
      <c r="C17" s="21" t="s">
        <v>39</v>
      </c>
      <c r="D17" s="65">
        <v>0</v>
      </c>
      <c r="E17" s="65">
        <v>0</v>
      </c>
    </row>
    <row r="18" spans="1:5" x14ac:dyDescent="0.25">
      <c r="A18" s="210" t="s">
        <v>9</v>
      </c>
      <c r="B18" s="173" t="s">
        <v>135</v>
      </c>
      <c r="C18" s="21" t="s">
        <v>19</v>
      </c>
      <c r="D18" s="64">
        <f>SUM(D19:D21)</f>
        <v>1000</v>
      </c>
      <c r="E18" s="64">
        <f>E19+E21</f>
        <v>0</v>
      </c>
    </row>
    <row r="19" spans="1:5" x14ac:dyDescent="0.25">
      <c r="A19" s="211"/>
      <c r="B19" s="174"/>
      <c r="C19" s="21" t="s">
        <v>49</v>
      </c>
      <c r="D19" s="104">
        <v>0</v>
      </c>
      <c r="E19" s="104">
        <v>0</v>
      </c>
    </row>
    <row r="20" spans="1:5" x14ac:dyDescent="0.25">
      <c r="A20" s="211"/>
      <c r="B20" s="174"/>
      <c r="C20" s="95" t="s">
        <v>91</v>
      </c>
      <c r="D20" s="104">
        <v>1000</v>
      </c>
      <c r="E20" s="104">
        <v>0</v>
      </c>
    </row>
    <row r="21" spans="1:5" ht="14.25" customHeight="1" x14ac:dyDescent="0.25">
      <c r="A21" s="212"/>
      <c r="B21" s="175"/>
      <c r="C21" s="21" t="s">
        <v>39</v>
      </c>
      <c r="D21" s="104">
        <v>0</v>
      </c>
      <c r="E21" s="104">
        <v>0</v>
      </c>
    </row>
  </sheetData>
  <mergeCells count="10">
    <mergeCell ref="A18:A21"/>
    <mergeCell ref="B18:B21"/>
    <mergeCell ref="A14:A17"/>
    <mergeCell ref="B14:B17"/>
    <mergeCell ref="A2:E2"/>
    <mergeCell ref="B3:C3"/>
    <mergeCell ref="B10:B13"/>
    <mergeCell ref="B6:B9"/>
    <mergeCell ref="A6:A9"/>
    <mergeCell ref="A10:A1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92D050"/>
  </sheetPr>
  <dimension ref="A2:F25"/>
  <sheetViews>
    <sheetView workbookViewId="0">
      <selection activeCell="G20" sqref="G20"/>
    </sheetView>
  </sheetViews>
  <sheetFormatPr defaultRowHeight="15" x14ac:dyDescent="0.25"/>
  <cols>
    <col min="1" max="1" width="15.42578125" customWidth="1"/>
    <col min="2" max="2" width="22.5703125" customWidth="1"/>
    <col min="3" max="3" width="25.7109375" customWidth="1"/>
    <col min="4" max="5" width="15.85546875" customWidth="1"/>
  </cols>
  <sheetData>
    <row r="2" spans="1:6" ht="50.25" customHeight="1" x14ac:dyDescent="0.25">
      <c r="A2" s="182" t="s">
        <v>84</v>
      </c>
      <c r="B2" s="182"/>
      <c r="C2" s="182"/>
      <c r="D2" s="182"/>
      <c r="E2" s="182"/>
      <c r="F2" s="3"/>
    </row>
    <row r="3" spans="1:6" ht="15.75" customHeight="1" x14ac:dyDescent="0.25">
      <c r="A3" s="183" t="s">
        <v>103</v>
      </c>
      <c r="B3" s="183"/>
      <c r="C3" s="183"/>
      <c r="D3" s="183"/>
      <c r="E3" s="183"/>
      <c r="F3" s="12"/>
    </row>
    <row r="4" spans="1:6" ht="38.25" x14ac:dyDescent="0.25">
      <c r="A4" s="2" t="s">
        <v>1</v>
      </c>
      <c r="B4" s="2" t="s">
        <v>2</v>
      </c>
      <c r="C4" s="2" t="s">
        <v>3</v>
      </c>
      <c r="D4" s="2" t="s">
        <v>83</v>
      </c>
      <c r="E4" s="2" t="s">
        <v>5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6" x14ac:dyDescent="0.25">
      <c r="A6" s="191" t="s">
        <v>6</v>
      </c>
      <c r="B6" s="217" t="s">
        <v>102</v>
      </c>
      <c r="C6" s="6" t="s">
        <v>19</v>
      </c>
      <c r="D6" s="49">
        <f>D9+D7+D8</f>
        <v>15261.7</v>
      </c>
      <c r="E6" s="49">
        <f>E9+E7+E8</f>
        <v>3254.7</v>
      </c>
    </row>
    <row r="7" spans="1:6" ht="25.5" x14ac:dyDescent="0.25">
      <c r="A7" s="191"/>
      <c r="B7" s="217"/>
      <c r="C7" s="6" t="s">
        <v>20</v>
      </c>
      <c r="D7" s="44">
        <f>D11+D15+D19+D22</f>
        <v>0</v>
      </c>
      <c r="E7" s="44">
        <f>E11+E15+E19+E22</f>
        <v>0</v>
      </c>
    </row>
    <row r="8" spans="1:6" x14ac:dyDescent="0.25">
      <c r="A8" s="191"/>
      <c r="B8" s="217"/>
      <c r="C8" s="96" t="s">
        <v>91</v>
      </c>
      <c r="D8" s="44">
        <f>D12+D16+D20+D23</f>
        <v>15261.7</v>
      </c>
      <c r="E8" s="44">
        <f>E12+E16+E20+E23</f>
        <v>3254.7</v>
      </c>
    </row>
    <row r="9" spans="1:6" ht="25.5" customHeight="1" x14ac:dyDescent="0.25">
      <c r="A9" s="191"/>
      <c r="B9" s="217"/>
      <c r="C9" s="6" t="s">
        <v>33</v>
      </c>
      <c r="D9" s="44">
        <f>D17+D24</f>
        <v>0</v>
      </c>
      <c r="E9" s="44">
        <f>E17+E24</f>
        <v>0</v>
      </c>
    </row>
    <row r="10" spans="1:6" x14ac:dyDescent="0.25">
      <c r="A10" s="169" t="s">
        <v>7</v>
      </c>
      <c r="B10" s="169" t="s">
        <v>104</v>
      </c>
      <c r="C10" s="29" t="s">
        <v>19</v>
      </c>
      <c r="D10" s="53">
        <f>D12</f>
        <v>0</v>
      </c>
      <c r="E10" s="53">
        <f>E12</f>
        <v>0</v>
      </c>
    </row>
    <row r="11" spans="1:6" x14ac:dyDescent="0.25">
      <c r="A11" s="170"/>
      <c r="B11" s="170"/>
      <c r="C11" s="98" t="s">
        <v>49</v>
      </c>
      <c r="D11" s="43">
        <v>0</v>
      </c>
      <c r="E11" s="43">
        <v>0</v>
      </c>
    </row>
    <row r="12" spans="1:6" ht="18" customHeight="1" x14ac:dyDescent="0.25">
      <c r="A12" s="170"/>
      <c r="B12" s="170"/>
      <c r="C12" s="96" t="s">
        <v>91</v>
      </c>
      <c r="D12" s="43">
        <v>0</v>
      </c>
      <c r="E12" s="43">
        <v>0</v>
      </c>
    </row>
    <row r="13" spans="1:6" ht="30" customHeight="1" x14ac:dyDescent="0.25">
      <c r="A13" s="163"/>
      <c r="B13" s="163"/>
      <c r="C13" s="96" t="s">
        <v>33</v>
      </c>
      <c r="D13" s="43"/>
      <c r="E13" s="43"/>
    </row>
    <row r="14" spans="1:6" x14ac:dyDescent="0.25">
      <c r="A14" s="218" t="s">
        <v>8</v>
      </c>
      <c r="B14" s="219" t="s">
        <v>105</v>
      </c>
      <c r="C14" s="29" t="s">
        <v>19</v>
      </c>
      <c r="D14" s="53">
        <f>D15+D16+D17</f>
        <v>0</v>
      </c>
      <c r="E14" s="53">
        <v>0</v>
      </c>
    </row>
    <row r="15" spans="1:6" ht="25.5" x14ac:dyDescent="0.25">
      <c r="A15" s="218"/>
      <c r="B15" s="219"/>
      <c r="C15" s="29" t="s">
        <v>20</v>
      </c>
      <c r="D15" s="43"/>
      <c r="E15" s="43"/>
    </row>
    <row r="16" spans="1:6" x14ac:dyDescent="0.25">
      <c r="A16" s="218"/>
      <c r="B16" s="219"/>
      <c r="C16" s="96" t="s">
        <v>91</v>
      </c>
      <c r="D16" s="43">
        <v>0</v>
      </c>
      <c r="E16" s="43">
        <v>0</v>
      </c>
    </row>
    <row r="17" spans="1:5" ht="48.75" customHeight="1" x14ac:dyDescent="0.25">
      <c r="A17" s="218"/>
      <c r="B17" s="219"/>
      <c r="C17" s="29" t="s">
        <v>33</v>
      </c>
      <c r="D17" s="43">
        <v>0</v>
      </c>
      <c r="E17" s="43">
        <v>0</v>
      </c>
    </row>
    <row r="18" spans="1:5" x14ac:dyDescent="0.25">
      <c r="A18" s="218" t="s">
        <v>9</v>
      </c>
      <c r="B18" s="219" t="s">
        <v>106</v>
      </c>
      <c r="C18" s="29" t="s">
        <v>19</v>
      </c>
      <c r="D18" s="53">
        <f>D20+D19</f>
        <v>0</v>
      </c>
      <c r="E18" s="53">
        <f>E20+E19</f>
        <v>0</v>
      </c>
    </row>
    <row r="19" spans="1:5" ht="25.5" x14ac:dyDescent="0.25">
      <c r="A19" s="218"/>
      <c r="B19" s="219"/>
      <c r="C19" s="29" t="s">
        <v>20</v>
      </c>
      <c r="D19" s="43"/>
      <c r="E19" s="43">
        <v>0</v>
      </c>
    </row>
    <row r="20" spans="1:5" x14ac:dyDescent="0.25">
      <c r="A20" s="218"/>
      <c r="B20" s="219"/>
      <c r="C20" s="96" t="s">
        <v>91</v>
      </c>
      <c r="D20" s="43">
        <v>0</v>
      </c>
      <c r="E20" s="43">
        <v>0</v>
      </c>
    </row>
    <row r="21" spans="1:5" x14ac:dyDescent="0.25">
      <c r="A21" s="220" t="s">
        <v>13</v>
      </c>
      <c r="B21" s="169" t="s">
        <v>18</v>
      </c>
      <c r="C21" s="29" t="s">
        <v>22</v>
      </c>
      <c r="D21" s="53">
        <f>D22+D23+D24</f>
        <v>15261.7</v>
      </c>
      <c r="E21" s="53">
        <f>E22+E23+E24</f>
        <v>3254.7</v>
      </c>
    </row>
    <row r="22" spans="1:5" ht="25.5" x14ac:dyDescent="0.25">
      <c r="A22" s="221"/>
      <c r="B22" s="170"/>
      <c r="C22" s="29" t="s">
        <v>31</v>
      </c>
      <c r="D22" s="43"/>
      <c r="E22" s="43"/>
    </row>
    <row r="23" spans="1:5" x14ac:dyDescent="0.25">
      <c r="A23" s="221"/>
      <c r="B23" s="170"/>
      <c r="C23" s="96" t="s">
        <v>91</v>
      </c>
      <c r="D23" s="43">
        <v>15261.7</v>
      </c>
      <c r="E23" s="43">
        <v>3254.7</v>
      </c>
    </row>
    <row r="24" spans="1:5" ht="25.5" x14ac:dyDescent="0.25">
      <c r="A24" s="199"/>
      <c r="B24" s="199"/>
      <c r="C24" s="29" t="s">
        <v>33</v>
      </c>
      <c r="D24" s="65">
        <v>0</v>
      </c>
      <c r="E24" s="65">
        <v>0</v>
      </c>
    </row>
    <row r="25" spans="1:5" ht="15" customHeight="1" x14ac:dyDescent="0.25">
      <c r="A25" s="216" t="s">
        <v>32</v>
      </c>
      <c r="B25" s="216"/>
      <c r="C25" s="14"/>
      <c r="D25" t="s">
        <v>40</v>
      </c>
    </row>
  </sheetData>
  <mergeCells count="13">
    <mergeCell ref="B21:B24"/>
    <mergeCell ref="A2:E2"/>
    <mergeCell ref="A3:E3"/>
    <mergeCell ref="A25:B25"/>
    <mergeCell ref="A6:A9"/>
    <mergeCell ref="B6:B9"/>
    <mergeCell ref="A18:A20"/>
    <mergeCell ref="B18:B20"/>
    <mergeCell ref="A14:A17"/>
    <mergeCell ref="B14:B17"/>
    <mergeCell ref="A10:A13"/>
    <mergeCell ref="B10:B13"/>
    <mergeCell ref="A21:A2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2:F13"/>
  <sheetViews>
    <sheetView workbookViewId="0">
      <selection activeCell="E18" sqref="E18"/>
    </sheetView>
  </sheetViews>
  <sheetFormatPr defaultRowHeight="15" x14ac:dyDescent="0.25"/>
  <cols>
    <col min="1" max="2" width="23.42578125" customWidth="1"/>
    <col min="3" max="3" width="27" customWidth="1"/>
    <col min="4" max="4" width="14.85546875" customWidth="1"/>
    <col min="5" max="5" width="15" customWidth="1"/>
  </cols>
  <sheetData>
    <row r="2" spans="1:6" ht="59.25" customHeight="1" x14ac:dyDescent="0.25">
      <c r="A2" s="182" t="s">
        <v>84</v>
      </c>
      <c r="B2" s="182"/>
      <c r="C2" s="182"/>
      <c r="D2" s="182"/>
      <c r="E2" s="182"/>
      <c r="F2" s="3"/>
    </row>
    <row r="3" spans="1:6" ht="16.5" customHeight="1" x14ac:dyDescent="0.25">
      <c r="A3" s="213" t="s">
        <v>30</v>
      </c>
      <c r="B3" s="213"/>
      <c r="C3" s="213"/>
      <c r="D3" s="213"/>
      <c r="E3" s="213"/>
      <c r="F3" s="12"/>
    </row>
    <row r="4" spans="1:6" ht="38.25" x14ac:dyDescent="0.25">
      <c r="A4" s="2" t="s">
        <v>1</v>
      </c>
      <c r="B4" s="2" t="s">
        <v>2</v>
      </c>
      <c r="C4" s="2" t="s">
        <v>3</v>
      </c>
      <c r="D4" s="2" t="s">
        <v>83</v>
      </c>
      <c r="E4" s="2" t="s">
        <v>5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6" x14ac:dyDescent="0.25">
      <c r="A6" s="166" t="s">
        <v>6</v>
      </c>
      <c r="B6" s="205" t="s">
        <v>107</v>
      </c>
      <c r="C6" s="15" t="s">
        <v>19</v>
      </c>
      <c r="D6" s="70">
        <f>D7+D8</f>
        <v>500</v>
      </c>
      <c r="E6" s="70">
        <f>E7+E8</f>
        <v>0</v>
      </c>
    </row>
    <row r="7" spans="1:6" ht="25.5" x14ac:dyDescent="0.25">
      <c r="A7" s="167"/>
      <c r="B7" s="206"/>
      <c r="C7" s="5" t="s">
        <v>20</v>
      </c>
      <c r="D7" s="71">
        <f>D11</f>
        <v>0</v>
      </c>
      <c r="E7" s="71">
        <f>E11</f>
        <v>0</v>
      </c>
    </row>
    <row r="8" spans="1:6" x14ac:dyDescent="0.25">
      <c r="A8" s="167"/>
      <c r="B8" s="206"/>
      <c r="C8" s="95" t="s">
        <v>91</v>
      </c>
      <c r="D8" s="71">
        <f>D12</f>
        <v>500</v>
      </c>
      <c r="E8" s="71">
        <f>E12</f>
        <v>0</v>
      </c>
    </row>
    <row r="9" spans="1:6" x14ac:dyDescent="0.25">
      <c r="A9" s="163"/>
      <c r="B9" s="163"/>
      <c r="C9" s="21" t="s">
        <v>39</v>
      </c>
      <c r="D9" s="71"/>
      <c r="E9" s="71"/>
    </row>
    <row r="10" spans="1:6" ht="15" customHeight="1" x14ac:dyDescent="0.25">
      <c r="A10" s="166" t="s">
        <v>7</v>
      </c>
      <c r="B10" s="166" t="s">
        <v>34</v>
      </c>
      <c r="C10" s="6" t="s">
        <v>19</v>
      </c>
      <c r="D10" s="31">
        <f>D11+D12</f>
        <v>500</v>
      </c>
      <c r="E10" s="31">
        <f>E11+E12</f>
        <v>0</v>
      </c>
    </row>
    <row r="11" spans="1:6" ht="25.5" x14ac:dyDescent="0.25">
      <c r="A11" s="167"/>
      <c r="B11" s="167"/>
      <c r="C11" s="6" t="s">
        <v>20</v>
      </c>
      <c r="D11" s="72">
        <v>0</v>
      </c>
      <c r="E11" s="72"/>
    </row>
    <row r="12" spans="1:6" x14ac:dyDescent="0.25">
      <c r="A12" s="167"/>
      <c r="B12" s="167"/>
      <c r="C12" s="95" t="s">
        <v>91</v>
      </c>
      <c r="D12" s="72">
        <v>500</v>
      </c>
      <c r="E12" s="72">
        <v>0</v>
      </c>
    </row>
    <row r="13" spans="1:6" ht="15" customHeight="1" x14ac:dyDescent="0.25">
      <c r="A13" s="168"/>
      <c r="B13" s="168"/>
      <c r="C13" s="21" t="s">
        <v>39</v>
      </c>
      <c r="D13" s="115"/>
      <c r="E13" s="115"/>
    </row>
  </sheetData>
  <mergeCells count="6">
    <mergeCell ref="A2:E2"/>
    <mergeCell ref="A3:E3"/>
    <mergeCell ref="A10:A13"/>
    <mergeCell ref="B10:B13"/>
    <mergeCell ref="A6:A9"/>
    <mergeCell ref="B6:B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свод</vt:lpstr>
      <vt:lpstr>МП 1</vt:lpstr>
      <vt:lpstr>МП 2</vt:lpstr>
      <vt:lpstr>МП 3</vt:lpstr>
      <vt:lpstr>МП 5</vt:lpstr>
      <vt:lpstr>МП 6</vt:lpstr>
      <vt:lpstr>МП 7</vt:lpstr>
      <vt:lpstr>МП 8</vt:lpstr>
      <vt:lpstr>МП 9</vt:lpstr>
      <vt:lpstr>МП 10</vt:lpstr>
      <vt:lpstr>МП 11</vt:lpstr>
      <vt:lpstr>МП 12</vt:lpstr>
      <vt:lpstr>МП 13</vt:lpstr>
      <vt:lpstr>МП 14</vt:lpstr>
      <vt:lpstr>МП 15</vt:lpstr>
      <vt:lpstr>МП 16</vt:lpstr>
      <vt:lpstr>МП 17</vt:lpstr>
      <vt:lpstr>МП18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2026-06-03T10:35:57Z</dcterms:modified>
</cp:coreProperties>
</file>